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evenue Cycle Forum\2018\01-January\Final\"/>
    </mc:Choice>
  </mc:AlternateContent>
  <bookViews>
    <workbookView xWindow="0" yWindow="0" windowWidth="20490" windowHeight="6930" activeTab="1"/>
  </bookViews>
  <sheets>
    <sheet name="Template" sheetId="1" r:id="rId1"/>
    <sheet name="Averages" sheetId="2" r:id="rId2"/>
  </sheets>
  <calcPr calcId="171027" calcOnSave="0"/>
</workbook>
</file>

<file path=xl/calcChain.xml><?xml version="1.0" encoding="utf-8"?>
<calcChain xmlns="http://schemas.openxmlformats.org/spreadsheetml/2006/main">
  <c r="O59" i="1" l="1" a="1"/>
  <c r="O59" i="1" s="1"/>
  <c r="N59" i="1" a="1"/>
  <c r="N59" i="1" s="1"/>
  <c r="R59" i="1" s="1"/>
  <c r="R61" i="1" s="1"/>
  <c r="M59" i="1" a="1"/>
  <c r="M59" i="1" s="1"/>
  <c r="Q58" i="1"/>
  <c r="Q59" i="1" s="1"/>
  <c r="O58" i="1"/>
  <c r="N58" i="1"/>
  <c r="R58" i="1" s="1"/>
  <c r="M58" i="1"/>
  <c r="L58" i="1"/>
  <c r="L59" i="1" s="1"/>
  <c r="K58" i="1"/>
  <c r="K59" i="1" s="1"/>
  <c r="L61" i="1" s="1"/>
  <c r="J58" i="1"/>
  <c r="J59" i="1" s="1"/>
  <c r="I58" i="1"/>
  <c r="I59" i="1" s="1"/>
  <c r="J61" i="1" s="1"/>
  <c r="H58" i="1"/>
  <c r="H59" i="1" s="1"/>
  <c r="G58" i="1"/>
  <c r="G59" i="1" s="1"/>
  <c r="H61" i="1" s="1"/>
  <c r="F58" i="1"/>
  <c r="F59" i="1" s="1"/>
  <c r="E58" i="1"/>
  <c r="E59" i="1" s="1"/>
  <c r="F61" i="1" s="1"/>
  <c r="D58" i="1"/>
  <c r="D59" i="1" s="1"/>
  <c r="C58" i="1"/>
  <c r="C59" i="1" s="1"/>
  <c r="D61" i="1" s="1"/>
  <c r="B58" i="1"/>
  <c r="B59" i="1" s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1" i="1"/>
  <c r="R21" i="1"/>
  <c r="S20" i="1"/>
  <c r="R20" i="1"/>
  <c r="S19" i="1"/>
  <c r="R19" i="1"/>
  <c r="S18" i="1"/>
  <c r="R18" i="1"/>
  <c r="S17" i="1"/>
  <c r="R17" i="1"/>
  <c r="S16" i="1"/>
  <c r="R16" i="1"/>
  <c r="S15" i="1"/>
  <c r="R15" i="1"/>
  <c r="S14" i="1"/>
  <c r="R14" i="1"/>
  <c r="S13" i="1"/>
  <c r="R13" i="1"/>
  <c r="S12" i="1"/>
  <c r="R12" i="1"/>
  <c r="S11" i="1"/>
  <c r="R11" i="1"/>
  <c r="S10" i="1"/>
  <c r="R10" i="1"/>
  <c r="S9" i="1"/>
  <c r="R9" i="1"/>
  <c r="S8" i="1"/>
  <c r="R8" i="1"/>
  <c r="S7" i="1"/>
  <c r="R7" i="1"/>
  <c r="S6" i="1"/>
  <c r="R6" i="1"/>
  <c r="O61" i="1" l="1"/>
  <c r="N61" i="1"/>
</calcChain>
</file>

<file path=xl/sharedStrings.xml><?xml version="1.0" encoding="utf-8"?>
<sst xmlns="http://schemas.openxmlformats.org/spreadsheetml/2006/main" count="71" uniqueCount="45">
  <si>
    <t>Payment Posting Unit Productivity</t>
  </si>
  <si>
    <t>Trainings/MTGS CLRCL Hrs</t>
  </si>
  <si>
    <t>EDI Error</t>
  </si>
  <si>
    <t>REFUND</t>
  </si>
  <si>
    <t>EPIC</t>
  </si>
  <si>
    <t>REJECTION</t>
  </si>
  <si>
    <t>CHARGE ENTRY</t>
  </si>
  <si>
    <t>Total Hrs</t>
  </si>
  <si>
    <t>Total #</t>
  </si>
  <si>
    <t>Total of Manual Batches Posted</t>
  </si>
  <si>
    <t>Errors</t>
  </si>
  <si>
    <t>Week</t>
  </si>
  <si>
    <t>Hrs</t>
  </si>
  <si>
    <t>#</t>
  </si>
  <si>
    <t># of Errors</t>
  </si>
  <si>
    <t>% of Errors</t>
  </si>
  <si>
    <t>Current</t>
  </si>
  <si>
    <t>Average</t>
  </si>
  <si>
    <t>Goal</t>
  </si>
  <si>
    <t>Average # of Transactions per hour</t>
  </si>
  <si>
    <t>%</t>
  </si>
  <si>
    <t>Average per hour</t>
  </si>
  <si>
    <t>Average
per hour</t>
  </si>
  <si>
    <t>Name</t>
  </si>
  <si>
    <t>Total Errors</t>
  </si>
  <si>
    <t>Total Averages of EDI/Refund and EPIC</t>
  </si>
  <si>
    <t>Average of Charge Entry</t>
  </si>
  <si>
    <t>Average of Rejections</t>
  </si>
  <si>
    <t>Average Posting of Epic</t>
  </si>
  <si>
    <t>Average Posting of Refunds</t>
  </si>
  <si>
    <t xml:space="preserve">Average posting of EDI </t>
  </si>
  <si>
    <t>AVERAGES OF TRANSACTIONS</t>
  </si>
  <si>
    <t>Individual Payment Posters</t>
  </si>
  <si>
    <t>Staff 1</t>
  </si>
  <si>
    <t>Staff 2</t>
  </si>
  <si>
    <t>Staff 3</t>
  </si>
  <si>
    <t>Staff 4</t>
  </si>
  <si>
    <t>Staff 5</t>
  </si>
  <si>
    <t>Staff 6</t>
  </si>
  <si>
    <t>Staff 7</t>
  </si>
  <si>
    <t>Staff 8</t>
  </si>
  <si>
    <t>Supervisor</t>
  </si>
  <si>
    <r>
      <rPr>
        <i/>
        <sz val="10"/>
        <rFont val="Arial"/>
        <family val="2"/>
      </rPr>
      <t>Source:</t>
    </r>
    <r>
      <rPr>
        <sz val="10"/>
        <rFont val="Arial"/>
        <family val="2"/>
      </rPr>
      <t xml:space="preserve"> UW Health. Used with permission.</t>
    </r>
  </si>
  <si>
    <t>An HFMA Forums Tool (hfma.org/forums)</t>
  </si>
  <si>
    <t>Payment Posting Productivity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</si>
</sst>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mmm\ d\,\ yy"/>
  </numFmts>
  <fonts count="15" x14ac:knownFonts="1">
    <font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color indexed="16"/>
      <name val="Times New Roman"/>
      <family val="1"/>
    </font>
    <font>
      <b/>
      <sz val="12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7"/>
      <name val="Times New Roman"/>
      <family val="1"/>
    </font>
    <font>
      <sz val="12"/>
      <color indexed="10"/>
      <name val="Times New Roman"/>
      <family val="1"/>
    </font>
    <font>
      <b/>
      <sz val="10"/>
      <name val="Arial"/>
      <family val="2"/>
    </font>
    <font>
      <b/>
      <i/>
      <sz val="14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name val="Arial"/>
      <family val="2"/>
    </font>
    <font>
      <u/>
      <sz val="12"/>
      <color indexed="16"/>
      <name val="Times New Roman"/>
      <family val="1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2" fillId="0" borderId="0" xfId="0" applyNumberFormat="1" applyFont="1" applyAlignment="1">
      <alignment horizontal="center"/>
    </xf>
    <xf numFmtId="0" fontId="3" fillId="0" borderId="0" xfId="0" applyFont="1"/>
    <xf numFmtId="3" fontId="3" fillId="0" borderId="0" xfId="0" applyNumberFormat="1" applyFont="1"/>
    <xf numFmtId="10" fontId="3" fillId="0" borderId="0" xfId="0" applyNumberFormat="1" applyFont="1"/>
    <xf numFmtId="15" fontId="4" fillId="0" borderId="0" xfId="0" applyNumberFormat="1" applyFont="1" applyAlignment="1">
      <alignment horizontal="center"/>
    </xf>
    <xf numFmtId="15" fontId="4" fillId="2" borderId="11" xfId="0" applyNumberFormat="1" applyFont="1" applyFill="1" applyBorder="1" applyAlignment="1">
      <alignment horizontal="center"/>
    </xf>
    <xf numFmtId="164" fontId="4" fillId="2" borderId="13" xfId="0" applyNumberFormat="1" applyFont="1" applyFill="1" applyBorder="1" applyAlignment="1">
      <alignment horizontal="center" wrapText="1"/>
    </xf>
    <xf numFmtId="3" fontId="4" fillId="2" borderId="14" xfId="0" applyNumberFormat="1" applyFont="1" applyFill="1" applyBorder="1" applyAlignment="1">
      <alignment horizontal="center" wrapText="1"/>
    </xf>
    <xf numFmtId="3" fontId="4" fillId="2" borderId="15" xfId="0" applyNumberFormat="1" applyFont="1" applyFill="1" applyBorder="1" applyAlignment="1">
      <alignment horizontal="center" wrapText="1"/>
    </xf>
    <xf numFmtId="3" fontId="4" fillId="2" borderId="16" xfId="0" applyNumberFormat="1" applyFont="1" applyFill="1" applyBorder="1" applyAlignment="1">
      <alignment horizontal="center" wrapText="1"/>
    </xf>
    <xf numFmtId="3" fontId="4" fillId="2" borderId="17" xfId="0" applyNumberFormat="1" applyFont="1" applyFill="1" applyBorder="1" applyAlignment="1">
      <alignment horizontal="center" wrapText="1"/>
    </xf>
    <xf numFmtId="4" fontId="4" fillId="2" borderId="13" xfId="0" applyNumberFormat="1" applyFont="1" applyFill="1" applyBorder="1" applyAlignment="1">
      <alignment horizontal="center" wrapText="1"/>
    </xf>
    <xf numFmtId="3" fontId="4" fillId="2" borderId="10" xfId="0" applyNumberFormat="1" applyFont="1" applyFill="1" applyBorder="1" applyAlignment="1">
      <alignment vertical="center" wrapText="1"/>
    </xf>
    <xf numFmtId="10" fontId="4" fillId="2" borderId="10" xfId="0" applyNumberFormat="1" applyFont="1" applyFill="1" applyBorder="1" applyAlignment="1">
      <alignment vertical="center" wrapText="1"/>
    </xf>
    <xf numFmtId="2" fontId="3" fillId="0" borderId="19" xfId="0" applyNumberFormat="1" applyFont="1" applyFill="1" applyBorder="1" applyAlignment="1">
      <alignment horizontal="center"/>
    </xf>
    <xf numFmtId="2" fontId="3" fillId="3" borderId="20" xfId="0" applyNumberFormat="1" applyFont="1" applyFill="1" applyBorder="1" applyAlignment="1">
      <alignment horizontal="center"/>
    </xf>
    <xf numFmtId="3" fontId="3" fillId="3" borderId="21" xfId="0" applyNumberFormat="1" applyFont="1" applyFill="1" applyBorder="1" applyAlignment="1">
      <alignment horizontal="center"/>
    </xf>
    <xf numFmtId="2" fontId="3" fillId="4" borderId="22" xfId="0" applyNumberFormat="1" applyFont="1" applyFill="1" applyBorder="1" applyAlignment="1">
      <alignment horizontal="center"/>
    </xf>
    <xf numFmtId="3" fontId="3" fillId="4" borderId="23" xfId="0" applyNumberFormat="1" applyFont="1" applyFill="1" applyBorder="1" applyAlignment="1">
      <alignment horizontal="center"/>
    </xf>
    <xf numFmtId="2" fontId="3" fillId="5" borderId="20" xfId="0" applyNumberFormat="1" applyFont="1" applyFill="1" applyBorder="1" applyAlignment="1">
      <alignment horizontal="center"/>
    </xf>
    <xf numFmtId="3" fontId="3" fillId="5" borderId="24" xfId="0" applyNumberFormat="1" applyFont="1" applyFill="1" applyBorder="1" applyAlignment="1">
      <alignment horizontal="center"/>
    </xf>
    <xf numFmtId="4" fontId="3" fillId="5" borderId="22" xfId="0" applyNumberFormat="1" applyFont="1" applyFill="1" applyBorder="1" applyAlignment="1">
      <alignment horizontal="center"/>
    </xf>
    <xf numFmtId="3" fontId="3" fillId="5" borderId="25" xfId="0" applyNumberFormat="1" applyFont="1" applyFill="1" applyBorder="1" applyAlignment="1">
      <alignment horizontal="center"/>
    </xf>
    <xf numFmtId="2" fontId="6" fillId="3" borderId="20" xfId="0" applyNumberFormat="1" applyFont="1" applyFill="1" applyBorder="1" applyAlignment="1">
      <alignment horizontal="center"/>
    </xf>
    <xf numFmtId="3" fontId="6" fillId="3" borderId="21" xfId="0" applyNumberFormat="1" applyFont="1" applyFill="1" applyBorder="1" applyAlignment="1">
      <alignment horizontal="center"/>
    </xf>
    <xf numFmtId="3" fontId="7" fillId="4" borderId="20" xfId="0" applyNumberFormat="1" applyFont="1" applyFill="1" applyBorder="1" applyAlignment="1">
      <alignment horizontal="center"/>
    </xf>
    <xf numFmtId="10" fontId="7" fillId="4" borderId="26" xfId="1" applyNumberFormat="1" applyFont="1" applyFill="1" applyBorder="1" applyAlignment="1">
      <alignment horizontal="center"/>
    </xf>
    <xf numFmtId="0" fontId="8" fillId="0" borderId="0" xfId="0" applyFont="1"/>
    <xf numFmtId="2" fontId="3" fillId="0" borderId="28" xfId="0" applyNumberFormat="1" applyFont="1" applyFill="1" applyBorder="1" applyAlignment="1">
      <alignment horizontal="center"/>
    </xf>
    <xf numFmtId="2" fontId="3" fillId="3" borderId="29" xfId="0" applyNumberFormat="1" applyFont="1" applyFill="1" applyBorder="1" applyAlignment="1">
      <alignment horizontal="center"/>
    </xf>
    <xf numFmtId="3" fontId="3" fillId="3" borderId="26" xfId="0" applyNumberFormat="1" applyFont="1" applyFill="1" applyBorder="1" applyAlignment="1">
      <alignment horizontal="center"/>
    </xf>
    <xf numFmtId="2" fontId="3" fillId="4" borderId="29" xfId="0" applyNumberFormat="1" applyFont="1" applyFill="1" applyBorder="1" applyAlignment="1">
      <alignment horizontal="center"/>
    </xf>
    <xf numFmtId="3" fontId="3" fillId="4" borderId="26" xfId="0" applyNumberFormat="1" applyFont="1" applyFill="1" applyBorder="1" applyAlignment="1">
      <alignment horizontal="center"/>
    </xf>
    <xf numFmtId="2" fontId="3" fillId="5" borderId="29" xfId="0" applyNumberFormat="1" applyFont="1" applyFill="1" applyBorder="1" applyAlignment="1">
      <alignment horizontal="center"/>
    </xf>
    <xf numFmtId="3" fontId="3" fillId="5" borderId="30" xfId="0" applyNumberFormat="1" applyFont="1" applyFill="1" applyBorder="1" applyAlignment="1">
      <alignment horizontal="center"/>
    </xf>
    <xf numFmtId="4" fontId="3" fillId="5" borderId="29" xfId="0" applyNumberFormat="1" applyFont="1" applyFill="1" applyBorder="1" applyAlignment="1">
      <alignment horizontal="center"/>
    </xf>
    <xf numFmtId="2" fontId="6" fillId="3" borderId="29" xfId="0" applyNumberFormat="1" applyFont="1" applyFill="1" applyBorder="1" applyAlignment="1">
      <alignment horizontal="center"/>
    </xf>
    <xf numFmtId="3" fontId="6" fillId="3" borderId="26" xfId="0" applyNumberFormat="1" applyFont="1" applyFill="1" applyBorder="1" applyAlignment="1">
      <alignment horizontal="center"/>
    </xf>
    <xf numFmtId="3" fontId="7" fillId="4" borderId="29" xfId="0" applyNumberFormat="1" applyFont="1" applyFill="1" applyBorder="1" applyAlignment="1">
      <alignment horizontal="center"/>
    </xf>
    <xf numFmtId="164" fontId="3" fillId="3" borderId="26" xfId="0" applyNumberFormat="1" applyFont="1" applyFill="1" applyBorder="1" applyAlignment="1">
      <alignment horizontal="center"/>
    </xf>
    <xf numFmtId="164" fontId="3" fillId="4" borderId="26" xfId="0" applyNumberFormat="1" applyFont="1" applyFill="1" applyBorder="1" applyAlignment="1">
      <alignment horizontal="center"/>
    </xf>
    <xf numFmtId="15" fontId="5" fillId="6" borderId="18" xfId="0" applyNumberFormat="1" applyFont="1" applyFill="1" applyBorder="1" applyAlignment="1">
      <alignment horizontal="center"/>
    </xf>
    <xf numFmtId="2" fontId="5" fillId="6" borderId="19" xfId="0" applyNumberFormat="1" applyFont="1" applyFill="1" applyBorder="1" applyAlignment="1">
      <alignment horizontal="center"/>
    </xf>
    <xf numFmtId="3" fontId="5" fillId="6" borderId="31" xfId="0" applyNumberFormat="1" applyFont="1" applyFill="1" applyBorder="1" applyAlignment="1">
      <alignment horizontal="center"/>
    </xf>
    <xf numFmtId="2" fontId="5" fillId="6" borderId="20" xfId="0" applyNumberFormat="1" applyFont="1" applyFill="1" applyBorder="1" applyAlignment="1">
      <alignment horizontal="center"/>
    </xf>
    <xf numFmtId="3" fontId="5" fillId="6" borderId="21" xfId="0" applyNumberFormat="1" applyFont="1" applyFill="1" applyBorder="1" applyAlignment="1">
      <alignment horizontal="center"/>
    </xf>
    <xf numFmtId="3" fontId="5" fillId="6" borderId="24" xfId="0" applyNumberFormat="1" applyFont="1" applyFill="1" applyBorder="1" applyAlignment="1">
      <alignment horizontal="center"/>
    </xf>
    <xf numFmtId="4" fontId="5" fillId="6" borderId="20" xfId="0" applyNumberFormat="1" applyFont="1" applyFill="1" applyBorder="1" applyAlignment="1">
      <alignment horizontal="center"/>
    </xf>
    <xf numFmtId="2" fontId="6" fillId="6" borderId="6" xfId="0" applyNumberFormat="1" applyFont="1" applyFill="1" applyBorder="1" applyAlignment="1">
      <alignment horizontal="center"/>
    </xf>
    <xf numFmtId="3" fontId="6" fillId="6" borderId="32" xfId="0" applyNumberFormat="1" applyFont="1" applyFill="1" applyBorder="1" applyAlignment="1">
      <alignment horizontal="center"/>
    </xf>
    <xf numFmtId="3" fontId="6" fillId="6" borderId="18" xfId="0" applyNumberFormat="1" applyFont="1" applyFill="1" applyBorder="1" applyAlignment="1">
      <alignment horizontal="center"/>
    </xf>
    <xf numFmtId="10" fontId="6" fillId="6" borderId="26" xfId="1" applyNumberFormat="1" applyFont="1" applyFill="1" applyBorder="1" applyAlignment="1">
      <alignment horizontal="center"/>
    </xf>
    <xf numFmtId="15" fontId="5" fillId="6" borderId="27" xfId="0" applyNumberFormat="1" applyFont="1" applyFill="1" applyBorder="1" applyAlignment="1">
      <alignment horizontal="center"/>
    </xf>
    <xf numFmtId="2" fontId="5" fillId="6" borderId="29" xfId="0" applyNumberFormat="1" applyFont="1" applyFill="1" applyBorder="1" applyAlignment="1">
      <alignment horizontal="center"/>
    </xf>
    <xf numFmtId="3" fontId="5" fillId="6" borderId="29" xfId="0" applyNumberFormat="1" applyFont="1" applyFill="1" applyBorder="1" applyAlignment="1">
      <alignment horizontal="center"/>
    </xf>
    <xf numFmtId="3" fontId="6" fillId="6" borderId="27" xfId="0" applyNumberFormat="1" applyFont="1" applyFill="1" applyBorder="1" applyAlignment="1">
      <alignment horizontal="center"/>
    </xf>
    <xf numFmtId="10" fontId="6" fillId="6" borderId="27" xfId="0" applyNumberFormat="1" applyFont="1" applyFill="1" applyBorder="1" applyAlignment="1">
      <alignment horizontal="center"/>
    </xf>
    <xf numFmtId="15" fontId="5" fillId="6" borderId="33" xfId="0" applyNumberFormat="1" applyFont="1" applyFill="1" applyBorder="1" applyAlignment="1">
      <alignment horizontal="center"/>
    </xf>
    <xf numFmtId="2" fontId="5" fillId="6" borderId="34" xfId="0" applyNumberFormat="1" applyFont="1" applyFill="1" applyBorder="1" applyAlignment="1">
      <alignment horizontal="center"/>
    </xf>
    <xf numFmtId="2" fontId="5" fillId="6" borderId="13" xfId="0" applyNumberFormat="1" applyFont="1" applyFill="1" applyBorder="1" applyAlignment="1">
      <alignment horizontal="center"/>
    </xf>
    <xf numFmtId="3" fontId="5" fillId="6" borderId="14" xfId="0" applyNumberFormat="1" applyFont="1" applyFill="1" applyBorder="1" applyAlignment="1">
      <alignment horizontal="center"/>
    </xf>
    <xf numFmtId="3" fontId="5" fillId="6" borderId="17" xfId="0" applyNumberFormat="1" applyFont="1" applyFill="1" applyBorder="1" applyAlignment="1">
      <alignment horizontal="center"/>
    </xf>
    <xf numFmtId="4" fontId="5" fillId="6" borderId="13" xfId="0" applyNumberFormat="1" applyFont="1" applyFill="1" applyBorder="1" applyAlignment="1">
      <alignment horizontal="center"/>
    </xf>
    <xf numFmtId="2" fontId="6" fillId="6" borderId="35" xfId="0" applyNumberFormat="1" applyFont="1" applyFill="1" applyBorder="1" applyAlignment="1">
      <alignment horizontal="center"/>
    </xf>
    <xf numFmtId="3" fontId="6" fillId="6" borderId="33" xfId="0" applyNumberFormat="1" applyFont="1" applyFill="1" applyBorder="1" applyAlignment="1">
      <alignment horizontal="center"/>
    </xf>
    <xf numFmtId="10" fontId="6" fillId="6" borderId="33" xfId="0" applyNumberFormat="1" applyFont="1" applyFill="1" applyBorder="1" applyAlignment="1">
      <alignment horizontal="center"/>
    </xf>
    <xf numFmtId="3" fontId="5" fillId="0" borderId="37" xfId="0" applyNumberFormat="1" applyFont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4" fontId="5" fillId="0" borderId="0" xfId="0" applyNumberFormat="1" applyFont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10" fontId="6" fillId="0" borderId="37" xfId="0" applyNumberFormat="1" applyFont="1" applyFill="1" applyBorder="1" applyAlignment="1">
      <alignment horizontal="center"/>
    </xf>
    <xf numFmtId="15" fontId="5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10" fontId="3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5" fontId="5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165" fontId="5" fillId="0" borderId="18" xfId="0" applyNumberFormat="1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0" fontId="1" fillId="0" borderId="0" xfId="0" applyFont="1" applyFill="1" applyBorder="1"/>
    <xf numFmtId="0" fontId="3" fillId="0" borderId="0" xfId="0" applyFont="1" applyFill="1" applyBorder="1"/>
    <xf numFmtId="4" fontId="9" fillId="0" borderId="0" xfId="0" applyNumberFormat="1" applyFont="1" applyFill="1" applyBorder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0" fontId="3" fillId="0" borderId="0" xfId="0" applyFont="1" applyBorder="1"/>
    <xf numFmtId="4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0" fillId="0" borderId="0" xfId="0" applyBorder="1"/>
    <xf numFmtId="10" fontId="6" fillId="3" borderId="38" xfId="0" applyNumberFormat="1" applyFont="1" applyFill="1" applyBorder="1" applyAlignment="1">
      <alignment horizontal="center"/>
    </xf>
    <xf numFmtId="4" fontId="6" fillId="3" borderId="38" xfId="0" applyNumberFormat="1" applyFont="1" applyFill="1" applyBorder="1" applyAlignment="1">
      <alignment horizontal="center"/>
    </xf>
    <xf numFmtId="0" fontId="10" fillId="3" borderId="38" xfId="0" applyFont="1" applyFill="1" applyBorder="1"/>
    <xf numFmtId="0" fontId="5" fillId="0" borderId="38" xfId="0" applyFont="1" applyFill="1" applyBorder="1"/>
    <xf numFmtId="10" fontId="11" fillId="0" borderId="39" xfId="0" applyNumberFormat="1" applyFont="1" applyFill="1" applyBorder="1"/>
    <xf numFmtId="2" fontId="11" fillId="0" borderId="39" xfId="0" applyNumberFormat="1" applyFont="1" applyFill="1" applyBorder="1"/>
    <xf numFmtId="4" fontId="6" fillId="0" borderId="39" xfId="0" applyNumberFormat="1" applyFont="1" applyFill="1" applyBorder="1" applyAlignment="1">
      <alignment horizontal="center"/>
    </xf>
    <xf numFmtId="4" fontId="3" fillId="0" borderId="39" xfId="0" applyNumberFormat="1" applyFont="1" applyFill="1" applyBorder="1" applyAlignment="1">
      <alignment horizontal="center"/>
    </xf>
    <xf numFmtId="2" fontId="3" fillId="0" borderId="39" xfId="0" applyNumberFormat="1" applyFont="1" applyBorder="1" applyAlignment="1">
      <alignment horizontal="center"/>
    </xf>
    <xf numFmtId="2" fontId="3" fillId="0" borderId="39" xfId="0" applyNumberFormat="1" applyFont="1" applyFill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2" fillId="0" borderId="30" xfId="0" applyFont="1" applyFill="1" applyBorder="1"/>
    <xf numFmtId="0" fontId="5" fillId="0" borderId="40" xfId="0" applyFont="1" applyFill="1" applyBorder="1"/>
    <xf numFmtId="0" fontId="12" fillId="0" borderId="30" xfId="0" applyFont="1" applyBorder="1"/>
    <xf numFmtId="0" fontId="5" fillId="0" borderId="40" xfId="0" applyFont="1" applyBorder="1"/>
    <xf numFmtId="4" fontId="3" fillId="0" borderId="39" xfId="0" applyNumberFormat="1" applyFont="1" applyBorder="1" applyAlignment="1">
      <alignment horizontal="center"/>
    </xf>
    <xf numFmtId="0" fontId="12" fillId="0" borderId="25" xfId="0" applyFont="1" applyBorder="1"/>
    <xf numFmtId="4" fontId="3" fillId="0" borderId="37" xfId="0" applyNumberFormat="1" applyFont="1" applyBorder="1" applyAlignment="1">
      <alignment horizontal="center"/>
    </xf>
    <xf numFmtId="4" fontId="3" fillId="0" borderId="41" xfId="0" applyNumberFormat="1" applyFont="1" applyBorder="1" applyAlignment="1">
      <alignment horizontal="center"/>
    </xf>
    <xf numFmtId="2" fontId="3" fillId="0" borderId="37" xfId="0" applyNumberFormat="1" applyFont="1" applyBorder="1" applyAlignment="1">
      <alignment horizontal="center"/>
    </xf>
    <xf numFmtId="2" fontId="3" fillId="0" borderId="42" xfId="0" applyNumberFormat="1" applyFont="1" applyBorder="1" applyAlignment="1">
      <alignment horizontal="center"/>
    </xf>
    <xf numFmtId="2" fontId="3" fillId="0" borderId="25" xfId="0" applyNumberFormat="1" applyFont="1" applyBorder="1" applyAlignment="1">
      <alignment horizontal="center"/>
    </xf>
    <xf numFmtId="0" fontId="3" fillId="0" borderId="0" xfId="0" applyFont="1" applyAlignment="1">
      <alignment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4" fontId="4" fillId="2" borderId="45" xfId="0" applyNumberFormat="1" applyFont="1" applyFill="1" applyBorder="1" applyAlignment="1">
      <alignment horizontal="center" vertical="center" wrapText="1"/>
    </xf>
    <xf numFmtId="4" fontId="4" fillId="2" borderId="46" xfId="0" applyNumberFormat="1" applyFont="1" applyFill="1" applyBorder="1" applyAlignment="1">
      <alignment horizontal="center" vertical="center" wrapText="1"/>
    </xf>
    <xf numFmtId="4" fontId="4" fillId="2" borderId="43" xfId="0" applyNumberFormat="1" applyFont="1" applyFill="1" applyBorder="1" applyAlignment="1">
      <alignment horizontal="center" vertical="center" wrapText="1"/>
    </xf>
    <xf numFmtId="4" fontId="4" fillId="2" borderId="44" xfId="0" applyNumberFormat="1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2" fillId="0" borderId="5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NumberFormat="1" applyFont="1" applyAlignment="1">
      <alignment horizontal="center"/>
    </xf>
    <xf numFmtId="0" fontId="4" fillId="2" borderId="1" xfId="0" applyNumberFormat="1" applyFont="1" applyFill="1" applyBorder="1" applyAlignment="1">
      <alignment horizontal="center"/>
    </xf>
    <xf numFmtId="0" fontId="4" fillId="2" borderId="2" xfId="0" applyNumberFormat="1" applyFont="1" applyFill="1" applyBorder="1" applyAlignment="1">
      <alignment horizontal="center"/>
    </xf>
    <xf numFmtId="0" fontId="4" fillId="2" borderId="3" xfId="0" applyNumberFormat="1" applyFont="1" applyFill="1" applyBorder="1" applyAlignment="1">
      <alignment horizont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/>
    </xf>
    <xf numFmtId="164" fontId="4" fillId="2" borderId="6" xfId="0" applyNumberFormat="1" applyFont="1" applyFill="1" applyBorder="1" applyAlignment="1">
      <alignment horizontal="center"/>
    </xf>
    <xf numFmtId="164" fontId="4" fillId="2" borderId="7" xfId="0" applyNumberFormat="1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164" fontId="4" fillId="2" borderId="10" xfId="0" applyNumberFormat="1" applyFont="1" applyFill="1" applyBorder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/>
    </xf>
    <xf numFmtId="3" fontId="4" fillId="2" borderId="3" xfId="0" applyNumberFormat="1" applyFont="1" applyFill="1" applyBorder="1" applyAlignment="1">
      <alignment horizontal="center"/>
    </xf>
    <xf numFmtId="15" fontId="3" fillId="0" borderId="36" xfId="0" applyNumberFormat="1" applyFont="1" applyBorder="1" applyAlignment="1">
      <alignment horizontal="center"/>
    </xf>
    <xf numFmtId="15" fontId="3" fillId="0" borderId="0" xfId="0" applyNumberFormat="1" applyFont="1" applyBorder="1" applyAlignment="1">
      <alignment horizontal="center"/>
    </xf>
    <xf numFmtId="0" fontId="4" fillId="2" borderId="49" xfId="0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/>
    </xf>
    <xf numFmtId="0" fontId="4" fillId="2" borderId="49" xfId="0" applyNumberFormat="1" applyFont="1" applyFill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53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/>
    </xf>
    <xf numFmtId="4" fontId="3" fillId="0" borderId="0" xfId="0" applyNumberFormat="1" applyFont="1" applyAlignment="1"/>
    <xf numFmtId="4" fontId="3" fillId="0" borderId="0" xfId="0" applyNumberFormat="1" applyFont="1" applyAlignment="1">
      <alignment horizontal="left"/>
    </xf>
    <xf numFmtId="4" fontId="2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TABLE OF CONTENT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20955</xdr:rowOff>
    </xdr:from>
    <xdr:to>
      <xdr:col>0</xdr:col>
      <xdr:colOff>841867</xdr:colOff>
      <xdr:row>3</xdr:row>
      <xdr:rowOff>76101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47625" y="468630"/>
          <a:ext cx="794242" cy="264696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FF"/>
              </a:solidFill>
              <a:latin typeface="Arial"/>
              <a:cs typeface="Arial"/>
            </a:rPr>
            <a:t>BACK</a:t>
          </a:r>
        </a:p>
      </xdr:txBody>
    </xdr:sp>
    <xdr:clientData fPrintsWithSheet="0"/>
  </xdr:twoCellAnchor>
  <xdr:twoCellAnchor>
    <xdr:from>
      <xdr:col>0</xdr:col>
      <xdr:colOff>47625</xdr:colOff>
      <xdr:row>2</xdr:row>
      <xdr:rowOff>20955</xdr:rowOff>
    </xdr:from>
    <xdr:to>
      <xdr:col>0</xdr:col>
      <xdr:colOff>841867</xdr:colOff>
      <xdr:row>3</xdr:row>
      <xdr:rowOff>76101</xdr:rowOff>
    </xdr:to>
    <xdr:sp macro="" textlink="">
      <xdr:nvSpPr>
        <xdr:cNvPr id="3" name="AutoShap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47625" y="468630"/>
          <a:ext cx="794242" cy="264696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FF"/>
              </a:solidFill>
              <a:latin typeface="Arial"/>
              <a:cs typeface="Arial"/>
            </a:rPr>
            <a:t>BACK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3"/>
  <sheetViews>
    <sheetView zoomScale="80" workbookViewId="0">
      <pane ySplit="5" topLeftCell="A6" activePane="bottomLeft" state="frozen"/>
      <selection activeCell="C25" sqref="C25"/>
      <selection pane="bottomLeft" activeCell="P65" sqref="P65"/>
    </sheetView>
  </sheetViews>
  <sheetFormatPr defaultColWidth="9.140625" defaultRowHeight="15.75" x14ac:dyDescent="0.25"/>
  <cols>
    <col min="1" max="1" width="14.5703125" style="81" bestFit="1" customWidth="1"/>
    <col min="2" max="2" width="13.5703125" style="82" customWidth="1"/>
    <col min="3" max="3" width="9.42578125" style="83" bestFit="1" customWidth="1"/>
    <col min="4" max="4" width="10.5703125" style="83" customWidth="1"/>
    <col min="5" max="5" width="9.42578125" style="83" bestFit="1" customWidth="1"/>
    <col min="6" max="6" width="10.5703125" style="83" customWidth="1"/>
    <col min="7" max="7" width="10.5703125" style="84" customWidth="1"/>
    <col min="8" max="10" width="10.5703125" style="83" customWidth="1"/>
    <col min="11" max="12" width="10.5703125" style="83" hidden="1" customWidth="1"/>
    <col min="13" max="13" width="9.140625" style="2"/>
    <col min="14" max="15" width="10.5703125" style="83" customWidth="1"/>
    <col min="16" max="16" width="10.5703125" style="85" customWidth="1"/>
    <col min="17" max="17" width="9.140625" style="2"/>
    <col min="18" max="18" width="9.5703125" style="2" bestFit="1" customWidth="1"/>
    <col min="19" max="16384" width="9.140625" style="2"/>
  </cols>
  <sheetData>
    <row r="2" spans="1:19" ht="19.5" thickBot="1" x14ac:dyDescent="0.35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"/>
      <c r="L2" s="1"/>
      <c r="N2" s="3"/>
      <c r="O2" s="3"/>
      <c r="P2" s="4"/>
    </row>
    <row r="3" spans="1:19" ht="16.5" thickBot="1" x14ac:dyDescent="0.3">
      <c r="A3" s="5"/>
      <c r="B3" s="134"/>
      <c r="C3" s="135"/>
      <c r="D3" s="135"/>
      <c r="E3" s="135"/>
      <c r="F3" s="135"/>
      <c r="G3" s="135"/>
      <c r="H3" s="135"/>
      <c r="I3" s="135"/>
      <c r="J3" s="135"/>
      <c r="K3" s="135"/>
      <c r="L3" s="136"/>
      <c r="N3" s="3"/>
      <c r="O3" s="3"/>
      <c r="P3" s="4"/>
    </row>
    <row r="4" spans="1:19" ht="16.5" customHeight="1" thickBot="1" x14ac:dyDescent="0.3">
      <c r="A4" s="5"/>
      <c r="B4" s="137" t="s">
        <v>1</v>
      </c>
      <c r="C4" s="139" t="s">
        <v>2</v>
      </c>
      <c r="D4" s="140"/>
      <c r="E4" s="141" t="s">
        <v>3</v>
      </c>
      <c r="F4" s="142"/>
      <c r="G4" s="139" t="s">
        <v>4</v>
      </c>
      <c r="H4" s="143"/>
      <c r="I4" s="139" t="s">
        <v>5</v>
      </c>
      <c r="J4" s="140"/>
      <c r="K4" s="139" t="s">
        <v>6</v>
      </c>
      <c r="L4" s="140"/>
      <c r="M4" s="144" t="s">
        <v>7</v>
      </c>
      <c r="N4" s="144" t="s">
        <v>8</v>
      </c>
      <c r="O4" s="144" t="s">
        <v>9</v>
      </c>
      <c r="P4" s="2"/>
      <c r="Q4" s="146" t="s">
        <v>10</v>
      </c>
      <c r="R4" s="147"/>
    </row>
    <row r="5" spans="1:19" ht="47.25" customHeight="1" thickBot="1" x14ac:dyDescent="0.3">
      <c r="A5" s="6" t="s">
        <v>11</v>
      </c>
      <c r="B5" s="138"/>
      <c r="C5" s="7" t="s">
        <v>12</v>
      </c>
      <c r="D5" s="8" t="s">
        <v>13</v>
      </c>
      <c r="E5" s="9" t="s">
        <v>12</v>
      </c>
      <c r="F5" s="10" t="s">
        <v>13</v>
      </c>
      <c r="G5" s="7" t="s">
        <v>12</v>
      </c>
      <c r="H5" s="11" t="s">
        <v>13</v>
      </c>
      <c r="I5" s="12" t="s">
        <v>12</v>
      </c>
      <c r="J5" s="8" t="s">
        <v>13</v>
      </c>
      <c r="K5" s="12" t="s">
        <v>12</v>
      </c>
      <c r="L5" s="8" t="s">
        <v>13</v>
      </c>
      <c r="M5" s="145"/>
      <c r="N5" s="145"/>
      <c r="O5" s="145"/>
      <c r="P5" s="2"/>
      <c r="Q5" s="13" t="s">
        <v>14</v>
      </c>
      <c r="R5" s="14" t="s">
        <v>15</v>
      </c>
    </row>
    <row r="6" spans="1:19" ht="15.75" customHeight="1" x14ac:dyDescent="0.25">
      <c r="A6" s="86">
        <v>43101</v>
      </c>
      <c r="B6" s="15"/>
      <c r="C6" s="16"/>
      <c r="D6" s="17"/>
      <c r="E6" s="18"/>
      <c r="F6" s="19"/>
      <c r="G6" s="20"/>
      <c r="H6" s="21"/>
      <c r="I6" s="22"/>
      <c r="J6" s="23"/>
      <c r="K6" s="22"/>
      <c r="L6" s="23"/>
      <c r="M6" s="24"/>
      <c r="N6" s="25"/>
      <c r="O6" s="25"/>
      <c r="P6" s="2"/>
      <c r="Q6" s="26">
        <v>0</v>
      </c>
      <c r="R6" s="27" t="str">
        <f>IF(N6=0,"0.00%",Q6/N6)</f>
        <v>0.00%</v>
      </c>
      <c r="S6" s="28" t="str">
        <f t="shared" ref="S6:S57" si="0">IF(N6=0,"",IF(R6&gt;=5%,"above error standard",""))</f>
        <v/>
      </c>
    </row>
    <row r="7" spans="1:19" x14ac:dyDescent="0.25">
      <c r="A7" s="87">
        <v>43108</v>
      </c>
      <c r="B7" s="29"/>
      <c r="C7" s="30"/>
      <c r="D7" s="31"/>
      <c r="E7" s="32"/>
      <c r="F7" s="33"/>
      <c r="G7" s="34"/>
      <c r="H7" s="35"/>
      <c r="I7" s="36"/>
      <c r="J7" s="35"/>
      <c r="K7" s="36"/>
      <c r="L7" s="35"/>
      <c r="M7" s="37"/>
      <c r="N7" s="38"/>
      <c r="O7" s="38"/>
      <c r="P7" s="2"/>
      <c r="Q7" s="39">
        <v>0</v>
      </c>
      <c r="R7" s="27" t="str">
        <f t="shared" ref="R7:R57" si="1">IF(N7=0,"0.00%",Q7/N7)</f>
        <v>0.00%</v>
      </c>
      <c r="S7" s="28" t="str">
        <f t="shared" si="0"/>
        <v/>
      </c>
    </row>
    <row r="8" spans="1:19" x14ac:dyDescent="0.25">
      <c r="A8" s="87">
        <v>43115</v>
      </c>
      <c r="B8" s="29"/>
      <c r="C8" s="30"/>
      <c r="D8" s="31"/>
      <c r="E8" s="32"/>
      <c r="F8" s="33"/>
      <c r="G8" s="34"/>
      <c r="H8" s="35"/>
      <c r="I8" s="36"/>
      <c r="J8" s="35"/>
      <c r="K8" s="36"/>
      <c r="L8" s="35"/>
      <c r="M8" s="37"/>
      <c r="N8" s="38"/>
      <c r="O8" s="38"/>
      <c r="P8" s="2"/>
      <c r="Q8" s="39">
        <v>0</v>
      </c>
      <c r="R8" s="27" t="str">
        <f t="shared" si="1"/>
        <v>0.00%</v>
      </c>
      <c r="S8" s="28" t="str">
        <f t="shared" si="0"/>
        <v/>
      </c>
    </row>
    <row r="9" spans="1:19" x14ac:dyDescent="0.25">
      <c r="A9" s="87">
        <v>43122</v>
      </c>
      <c r="B9" s="29"/>
      <c r="C9" s="30"/>
      <c r="D9" s="31"/>
      <c r="E9" s="32"/>
      <c r="F9" s="33"/>
      <c r="G9" s="34"/>
      <c r="H9" s="35"/>
      <c r="I9" s="36"/>
      <c r="J9" s="35"/>
      <c r="K9" s="36"/>
      <c r="L9" s="35"/>
      <c r="M9" s="37"/>
      <c r="N9" s="38"/>
      <c r="O9" s="38"/>
      <c r="P9" s="2"/>
      <c r="Q9" s="39">
        <v>0</v>
      </c>
      <c r="R9" s="27" t="str">
        <f t="shared" si="1"/>
        <v>0.00%</v>
      </c>
      <c r="S9" s="28" t="str">
        <f t="shared" si="0"/>
        <v/>
      </c>
    </row>
    <row r="10" spans="1:19" x14ac:dyDescent="0.25">
      <c r="A10" s="87">
        <v>43129</v>
      </c>
      <c r="B10" s="29"/>
      <c r="C10" s="30"/>
      <c r="D10" s="31"/>
      <c r="E10" s="32"/>
      <c r="F10" s="33"/>
      <c r="G10" s="34"/>
      <c r="H10" s="35"/>
      <c r="I10" s="36"/>
      <c r="J10" s="35"/>
      <c r="K10" s="36"/>
      <c r="L10" s="35"/>
      <c r="M10" s="37"/>
      <c r="N10" s="38"/>
      <c r="O10" s="38"/>
      <c r="P10" s="2"/>
      <c r="Q10" s="39">
        <v>0</v>
      </c>
      <c r="R10" s="27" t="str">
        <f t="shared" si="1"/>
        <v>0.00%</v>
      </c>
      <c r="S10" s="28" t="str">
        <f t="shared" si="0"/>
        <v/>
      </c>
    </row>
    <row r="11" spans="1:19" x14ac:dyDescent="0.25">
      <c r="A11" s="87">
        <v>43136</v>
      </c>
      <c r="B11" s="29"/>
      <c r="C11" s="30"/>
      <c r="D11" s="31"/>
      <c r="E11" s="32"/>
      <c r="F11" s="33"/>
      <c r="G11" s="34"/>
      <c r="H11" s="35"/>
      <c r="I11" s="36"/>
      <c r="J11" s="35"/>
      <c r="K11" s="36"/>
      <c r="L11" s="35"/>
      <c r="M11" s="37"/>
      <c r="N11" s="38"/>
      <c r="O11" s="38"/>
      <c r="P11" s="2"/>
      <c r="Q11" s="39">
        <v>0</v>
      </c>
      <c r="R11" s="27" t="str">
        <f t="shared" si="1"/>
        <v>0.00%</v>
      </c>
      <c r="S11" s="28" t="str">
        <f t="shared" si="0"/>
        <v/>
      </c>
    </row>
    <row r="12" spans="1:19" x14ac:dyDescent="0.25">
      <c r="A12" s="87">
        <v>43143</v>
      </c>
      <c r="B12" s="29"/>
      <c r="C12" s="30"/>
      <c r="D12" s="31"/>
      <c r="E12" s="32"/>
      <c r="F12" s="33"/>
      <c r="G12" s="34"/>
      <c r="H12" s="35"/>
      <c r="I12" s="36"/>
      <c r="J12" s="35"/>
      <c r="K12" s="36"/>
      <c r="L12" s="35"/>
      <c r="M12" s="37"/>
      <c r="N12" s="38"/>
      <c r="O12" s="38"/>
      <c r="P12" s="2"/>
      <c r="Q12" s="39">
        <v>0</v>
      </c>
      <c r="R12" s="27" t="str">
        <f t="shared" si="1"/>
        <v>0.00%</v>
      </c>
      <c r="S12" s="28" t="str">
        <f t="shared" si="0"/>
        <v/>
      </c>
    </row>
    <row r="13" spans="1:19" x14ac:dyDescent="0.25">
      <c r="A13" s="87">
        <v>43150</v>
      </c>
      <c r="B13" s="29"/>
      <c r="C13" s="30"/>
      <c r="D13" s="31"/>
      <c r="E13" s="32"/>
      <c r="F13" s="33"/>
      <c r="G13" s="34"/>
      <c r="H13" s="35"/>
      <c r="I13" s="36"/>
      <c r="J13" s="35"/>
      <c r="K13" s="36"/>
      <c r="L13" s="35"/>
      <c r="M13" s="37"/>
      <c r="N13" s="38"/>
      <c r="O13" s="38"/>
      <c r="P13" s="2"/>
      <c r="Q13" s="39">
        <v>0</v>
      </c>
      <c r="R13" s="27" t="str">
        <f t="shared" si="1"/>
        <v>0.00%</v>
      </c>
      <c r="S13" s="28" t="str">
        <f t="shared" si="0"/>
        <v/>
      </c>
    </row>
    <row r="14" spans="1:19" x14ac:dyDescent="0.25">
      <c r="A14" s="87">
        <v>43157</v>
      </c>
      <c r="B14" s="29"/>
      <c r="C14" s="30"/>
      <c r="D14" s="31"/>
      <c r="E14" s="32"/>
      <c r="F14" s="33"/>
      <c r="G14" s="34"/>
      <c r="H14" s="35"/>
      <c r="I14" s="36"/>
      <c r="J14" s="35"/>
      <c r="K14" s="36"/>
      <c r="L14" s="35"/>
      <c r="M14" s="37"/>
      <c r="N14" s="38"/>
      <c r="O14" s="38"/>
      <c r="P14" s="2"/>
      <c r="Q14" s="39">
        <v>0</v>
      </c>
      <c r="R14" s="27" t="str">
        <f t="shared" si="1"/>
        <v>0.00%</v>
      </c>
      <c r="S14" s="28" t="str">
        <f t="shared" si="0"/>
        <v/>
      </c>
    </row>
    <row r="15" spans="1:19" x14ac:dyDescent="0.25">
      <c r="A15" s="87">
        <v>43164</v>
      </c>
      <c r="B15" s="29"/>
      <c r="C15" s="30"/>
      <c r="D15" s="31"/>
      <c r="E15" s="32"/>
      <c r="F15" s="33"/>
      <c r="G15" s="34"/>
      <c r="H15" s="35"/>
      <c r="I15" s="36"/>
      <c r="J15" s="35"/>
      <c r="K15" s="36"/>
      <c r="L15" s="35"/>
      <c r="M15" s="37"/>
      <c r="N15" s="38"/>
      <c r="O15" s="38"/>
      <c r="P15" s="2"/>
      <c r="Q15" s="39">
        <v>0</v>
      </c>
      <c r="R15" s="27" t="str">
        <f t="shared" si="1"/>
        <v>0.00%</v>
      </c>
      <c r="S15" s="28" t="str">
        <f t="shared" si="0"/>
        <v/>
      </c>
    </row>
    <row r="16" spans="1:19" x14ac:dyDescent="0.25">
      <c r="A16" s="87">
        <v>43171</v>
      </c>
      <c r="B16" s="29"/>
      <c r="C16" s="30"/>
      <c r="D16" s="31"/>
      <c r="E16" s="32"/>
      <c r="F16" s="33"/>
      <c r="G16" s="34"/>
      <c r="H16" s="35"/>
      <c r="I16" s="36"/>
      <c r="J16" s="35"/>
      <c r="K16" s="36"/>
      <c r="L16" s="35"/>
      <c r="M16" s="37"/>
      <c r="N16" s="38"/>
      <c r="O16" s="38"/>
      <c r="P16" s="2"/>
      <c r="Q16" s="39">
        <v>0</v>
      </c>
      <c r="R16" s="27" t="str">
        <f t="shared" si="1"/>
        <v>0.00%</v>
      </c>
      <c r="S16" s="28" t="str">
        <f t="shared" si="0"/>
        <v/>
      </c>
    </row>
    <row r="17" spans="1:19" x14ac:dyDescent="0.25">
      <c r="A17" s="87">
        <v>43178</v>
      </c>
      <c r="B17" s="29"/>
      <c r="C17" s="30"/>
      <c r="D17" s="31"/>
      <c r="E17" s="32"/>
      <c r="F17" s="33"/>
      <c r="G17" s="34"/>
      <c r="H17" s="35"/>
      <c r="I17" s="36"/>
      <c r="J17" s="35"/>
      <c r="K17" s="36"/>
      <c r="L17" s="35"/>
      <c r="M17" s="37"/>
      <c r="N17" s="38"/>
      <c r="O17" s="38"/>
      <c r="P17" s="2"/>
      <c r="Q17" s="39">
        <v>0</v>
      </c>
      <c r="R17" s="27" t="str">
        <f t="shared" si="1"/>
        <v>0.00%</v>
      </c>
      <c r="S17" s="28" t="str">
        <f t="shared" si="0"/>
        <v/>
      </c>
    </row>
    <row r="18" spans="1:19" x14ac:dyDescent="0.25">
      <c r="A18" s="87">
        <v>43185</v>
      </c>
      <c r="B18" s="29"/>
      <c r="C18" s="30"/>
      <c r="D18" s="31"/>
      <c r="E18" s="32"/>
      <c r="F18" s="33"/>
      <c r="G18" s="34"/>
      <c r="H18" s="35"/>
      <c r="I18" s="36"/>
      <c r="J18" s="35"/>
      <c r="K18" s="36"/>
      <c r="L18" s="35"/>
      <c r="M18" s="37"/>
      <c r="N18" s="38"/>
      <c r="O18" s="38"/>
      <c r="P18" s="2"/>
      <c r="Q18" s="39">
        <v>0</v>
      </c>
      <c r="R18" s="27" t="str">
        <f t="shared" si="1"/>
        <v>0.00%</v>
      </c>
      <c r="S18" s="28" t="str">
        <f t="shared" si="0"/>
        <v/>
      </c>
    </row>
    <row r="19" spans="1:19" x14ac:dyDescent="0.25">
      <c r="A19" s="87">
        <v>43192</v>
      </c>
      <c r="B19" s="29"/>
      <c r="C19" s="30"/>
      <c r="D19" s="31"/>
      <c r="E19" s="32"/>
      <c r="F19" s="33"/>
      <c r="G19" s="34"/>
      <c r="H19" s="35"/>
      <c r="I19" s="36"/>
      <c r="J19" s="35"/>
      <c r="K19" s="36"/>
      <c r="L19" s="35"/>
      <c r="M19" s="37"/>
      <c r="N19" s="38"/>
      <c r="O19" s="38"/>
      <c r="P19" s="2"/>
      <c r="Q19" s="39">
        <v>0</v>
      </c>
      <c r="R19" s="27" t="str">
        <f t="shared" si="1"/>
        <v>0.00%</v>
      </c>
      <c r="S19" s="28" t="str">
        <f t="shared" si="0"/>
        <v/>
      </c>
    </row>
    <row r="20" spans="1:19" x14ac:dyDescent="0.25">
      <c r="A20" s="87">
        <v>43199</v>
      </c>
      <c r="B20" s="29"/>
      <c r="C20" s="30"/>
      <c r="D20" s="31"/>
      <c r="E20" s="32"/>
      <c r="F20" s="33"/>
      <c r="G20" s="34"/>
      <c r="H20" s="35"/>
      <c r="I20" s="36"/>
      <c r="J20" s="35"/>
      <c r="K20" s="36"/>
      <c r="L20" s="35"/>
      <c r="M20" s="37"/>
      <c r="N20" s="38"/>
      <c r="O20" s="38"/>
      <c r="P20" s="2"/>
      <c r="Q20" s="39">
        <v>0</v>
      </c>
      <c r="R20" s="27" t="str">
        <f t="shared" si="1"/>
        <v>0.00%</v>
      </c>
      <c r="S20" s="28" t="str">
        <f t="shared" si="0"/>
        <v/>
      </c>
    </row>
    <row r="21" spans="1:19" x14ac:dyDescent="0.25">
      <c r="A21" s="87">
        <v>43206</v>
      </c>
      <c r="B21" s="29"/>
      <c r="C21" s="30"/>
      <c r="D21" s="31"/>
      <c r="E21" s="32"/>
      <c r="F21" s="33"/>
      <c r="G21" s="34"/>
      <c r="H21" s="35"/>
      <c r="I21" s="36"/>
      <c r="J21" s="35"/>
      <c r="K21" s="36"/>
      <c r="L21" s="35"/>
      <c r="M21" s="37"/>
      <c r="N21" s="38"/>
      <c r="O21" s="38"/>
      <c r="P21" s="2"/>
      <c r="Q21" s="39">
        <v>0</v>
      </c>
      <c r="R21" s="27" t="str">
        <f t="shared" si="1"/>
        <v>0.00%</v>
      </c>
      <c r="S21" s="28" t="str">
        <f t="shared" si="0"/>
        <v/>
      </c>
    </row>
    <row r="22" spans="1:19" x14ac:dyDescent="0.25">
      <c r="A22" s="87">
        <v>43213</v>
      </c>
      <c r="B22" s="29"/>
      <c r="C22" s="30"/>
      <c r="D22" s="31"/>
      <c r="E22" s="32"/>
      <c r="F22" s="33"/>
      <c r="G22" s="34"/>
      <c r="H22" s="35"/>
      <c r="I22" s="36"/>
      <c r="J22" s="35"/>
      <c r="K22" s="36"/>
      <c r="L22" s="35"/>
      <c r="M22" s="37"/>
      <c r="N22" s="38"/>
      <c r="O22" s="38"/>
      <c r="P22" s="2"/>
      <c r="Q22" s="39">
        <v>0</v>
      </c>
      <c r="R22" s="27" t="str">
        <f t="shared" si="1"/>
        <v>0.00%</v>
      </c>
      <c r="S22" s="28" t="str">
        <f t="shared" si="0"/>
        <v/>
      </c>
    </row>
    <row r="23" spans="1:19" x14ac:dyDescent="0.25">
      <c r="A23" s="87">
        <v>43220</v>
      </c>
      <c r="B23" s="29"/>
      <c r="C23" s="30"/>
      <c r="D23" s="31"/>
      <c r="E23" s="32"/>
      <c r="F23" s="33"/>
      <c r="G23" s="34"/>
      <c r="H23" s="35"/>
      <c r="I23" s="36"/>
      <c r="J23" s="35"/>
      <c r="K23" s="36"/>
      <c r="L23" s="35"/>
      <c r="M23" s="37"/>
      <c r="N23" s="38"/>
      <c r="O23" s="38"/>
      <c r="P23" s="2"/>
      <c r="Q23" s="39">
        <v>0</v>
      </c>
      <c r="R23" s="27" t="str">
        <f t="shared" si="1"/>
        <v>0.00%</v>
      </c>
      <c r="S23" s="28" t="str">
        <f t="shared" si="0"/>
        <v/>
      </c>
    </row>
    <row r="24" spans="1:19" x14ac:dyDescent="0.25">
      <c r="A24" s="87">
        <v>43227</v>
      </c>
      <c r="B24" s="29"/>
      <c r="C24" s="30"/>
      <c r="D24" s="31"/>
      <c r="E24" s="32"/>
      <c r="F24" s="33"/>
      <c r="G24" s="34"/>
      <c r="H24" s="35"/>
      <c r="I24" s="36"/>
      <c r="J24" s="35"/>
      <c r="K24" s="36"/>
      <c r="L24" s="35"/>
      <c r="M24" s="37"/>
      <c r="N24" s="38"/>
      <c r="O24" s="38"/>
      <c r="P24" s="2"/>
      <c r="Q24" s="39">
        <v>0</v>
      </c>
      <c r="R24" s="27" t="str">
        <f t="shared" si="1"/>
        <v>0.00%</v>
      </c>
      <c r="S24" s="28" t="str">
        <f t="shared" si="0"/>
        <v/>
      </c>
    </row>
    <row r="25" spans="1:19" x14ac:dyDescent="0.25">
      <c r="A25" s="87">
        <v>43234</v>
      </c>
      <c r="B25" s="29"/>
      <c r="C25" s="30"/>
      <c r="D25" s="31"/>
      <c r="E25" s="32"/>
      <c r="F25" s="33"/>
      <c r="G25" s="34"/>
      <c r="H25" s="35"/>
      <c r="I25" s="36"/>
      <c r="J25" s="35"/>
      <c r="K25" s="36"/>
      <c r="L25" s="35"/>
      <c r="M25" s="37"/>
      <c r="N25" s="38"/>
      <c r="O25" s="38"/>
      <c r="P25" s="2"/>
      <c r="Q25" s="39">
        <v>0</v>
      </c>
      <c r="R25" s="27" t="str">
        <f t="shared" si="1"/>
        <v>0.00%</v>
      </c>
      <c r="S25" s="28" t="str">
        <f t="shared" si="0"/>
        <v/>
      </c>
    </row>
    <row r="26" spans="1:19" x14ac:dyDescent="0.25">
      <c r="A26" s="87">
        <v>43241</v>
      </c>
      <c r="B26" s="29"/>
      <c r="C26" s="30"/>
      <c r="D26" s="31"/>
      <c r="E26" s="32"/>
      <c r="F26" s="33"/>
      <c r="G26" s="34"/>
      <c r="H26" s="35"/>
      <c r="I26" s="36"/>
      <c r="J26" s="35"/>
      <c r="K26" s="36"/>
      <c r="L26" s="35"/>
      <c r="M26" s="37"/>
      <c r="N26" s="38"/>
      <c r="O26" s="38"/>
      <c r="P26" s="2"/>
      <c r="Q26" s="39">
        <v>0</v>
      </c>
      <c r="R26" s="27" t="str">
        <f t="shared" si="1"/>
        <v>0.00%</v>
      </c>
      <c r="S26" s="28" t="str">
        <f t="shared" si="0"/>
        <v/>
      </c>
    </row>
    <row r="27" spans="1:19" x14ac:dyDescent="0.25">
      <c r="A27" s="87">
        <v>43248</v>
      </c>
      <c r="B27" s="29"/>
      <c r="C27" s="30"/>
      <c r="D27" s="31"/>
      <c r="E27" s="32"/>
      <c r="F27" s="33"/>
      <c r="G27" s="34"/>
      <c r="H27" s="35"/>
      <c r="I27" s="36"/>
      <c r="J27" s="35"/>
      <c r="K27" s="36"/>
      <c r="L27" s="35"/>
      <c r="M27" s="37"/>
      <c r="N27" s="38"/>
      <c r="O27" s="38"/>
      <c r="P27" s="2"/>
      <c r="Q27" s="39">
        <v>0</v>
      </c>
      <c r="R27" s="27" t="str">
        <f t="shared" si="1"/>
        <v>0.00%</v>
      </c>
      <c r="S27" s="28" t="str">
        <f t="shared" si="0"/>
        <v/>
      </c>
    </row>
    <row r="28" spans="1:19" x14ac:dyDescent="0.25">
      <c r="A28" s="87">
        <v>43255</v>
      </c>
      <c r="B28" s="29"/>
      <c r="C28" s="30"/>
      <c r="D28" s="31"/>
      <c r="E28" s="32"/>
      <c r="F28" s="33"/>
      <c r="G28" s="34"/>
      <c r="H28" s="35"/>
      <c r="I28" s="36"/>
      <c r="J28" s="35"/>
      <c r="K28" s="36"/>
      <c r="L28" s="35"/>
      <c r="M28" s="37"/>
      <c r="N28" s="38"/>
      <c r="O28" s="38"/>
      <c r="P28" s="2"/>
      <c r="Q28" s="39">
        <v>0</v>
      </c>
      <c r="R28" s="27" t="str">
        <f t="shared" si="1"/>
        <v>0.00%</v>
      </c>
      <c r="S28" s="28" t="str">
        <f t="shared" si="0"/>
        <v/>
      </c>
    </row>
    <row r="29" spans="1:19" x14ac:dyDescent="0.25">
      <c r="A29" s="87">
        <v>43262</v>
      </c>
      <c r="B29" s="29"/>
      <c r="C29" s="30"/>
      <c r="D29" s="31"/>
      <c r="E29" s="32"/>
      <c r="F29" s="33"/>
      <c r="G29" s="34"/>
      <c r="H29" s="35"/>
      <c r="I29" s="36"/>
      <c r="J29" s="35"/>
      <c r="K29" s="36"/>
      <c r="L29" s="35"/>
      <c r="M29" s="37"/>
      <c r="N29" s="38"/>
      <c r="O29" s="38"/>
      <c r="P29" s="2"/>
      <c r="Q29" s="39">
        <v>0</v>
      </c>
      <c r="R29" s="27" t="str">
        <f t="shared" si="1"/>
        <v>0.00%</v>
      </c>
      <c r="S29" s="28" t="str">
        <f t="shared" si="0"/>
        <v/>
      </c>
    </row>
    <row r="30" spans="1:19" x14ac:dyDescent="0.25">
      <c r="A30" s="87">
        <v>43269</v>
      </c>
      <c r="B30" s="29"/>
      <c r="C30" s="30"/>
      <c r="D30" s="31"/>
      <c r="E30" s="32"/>
      <c r="F30" s="33"/>
      <c r="G30" s="34"/>
      <c r="H30" s="35"/>
      <c r="I30" s="36"/>
      <c r="J30" s="35"/>
      <c r="K30" s="36"/>
      <c r="L30" s="35"/>
      <c r="M30" s="37"/>
      <c r="N30" s="38"/>
      <c r="O30" s="38"/>
      <c r="P30" s="2"/>
      <c r="Q30" s="39">
        <v>0</v>
      </c>
      <c r="R30" s="27" t="str">
        <f t="shared" si="1"/>
        <v>0.00%</v>
      </c>
      <c r="S30" s="28" t="str">
        <f t="shared" si="0"/>
        <v/>
      </c>
    </row>
    <row r="31" spans="1:19" x14ac:dyDescent="0.25">
      <c r="A31" s="87">
        <v>43276</v>
      </c>
      <c r="B31" s="29"/>
      <c r="C31" s="30"/>
      <c r="D31" s="31"/>
      <c r="E31" s="32"/>
      <c r="F31" s="33"/>
      <c r="G31" s="34"/>
      <c r="H31" s="35"/>
      <c r="I31" s="36"/>
      <c r="J31" s="35"/>
      <c r="K31" s="36"/>
      <c r="L31" s="35"/>
      <c r="M31" s="37"/>
      <c r="N31" s="38"/>
      <c r="O31" s="38"/>
      <c r="P31" s="2"/>
      <c r="Q31" s="39">
        <v>0</v>
      </c>
      <c r="R31" s="27" t="str">
        <f t="shared" si="1"/>
        <v>0.00%</v>
      </c>
      <c r="S31" s="28" t="str">
        <f t="shared" si="0"/>
        <v/>
      </c>
    </row>
    <row r="32" spans="1:19" x14ac:dyDescent="0.25">
      <c r="A32" s="87">
        <v>43283</v>
      </c>
      <c r="B32" s="29"/>
      <c r="C32" s="30"/>
      <c r="D32" s="31"/>
      <c r="E32" s="32"/>
      <c r="F32" s="33"/>
      <c r="G32" s="34"/>
      <c r="H32" s="35"/>
      <c r="I32" s="36"/>
      <c r="J32" s="35"/>
      <c r="K32" s="36"/>
      <c r="L32" s="35"/>
      <c r="M32" s="37"/>
      <c r="N32" s="38"/>
      <c r="O32" s="38"/>
      <c r="P32" s="2"/>
      <c r="Q32" s="39">
        <v>0</v>
      </c>
      <c r="R32" s="27" t="str">
        <f t="shared" si="1"/>
        <v>0.00%</v>
      </c>
      <c r="S32" s="28" t="str">
        <f t="shared" si="0"/>
        <v/>
      </c>
    </row>
    <row r="33" spans="1:19" x14ac:dyDescent="0.25">
      <c r="A33" s="87">
        <v>43290</v>
      </c>
      <c r="B33" s="29"/>
      <c r="C33" s="30"/>
      <c r="D33" s="31"/>
      <c r="E33" s="32"/>
      <c r="F33" s="33"/>
      <c r="G33" s="34"/>
      <c r="H33" s="35"/>
      <c r="I33" s="36"/>
      <c r="J33" s="35"/>
      <c r="K33" s="36"/>
      <c r="L33" s="35"/>
      <c r="M33" s="37"/>
      <c r="N33" s="38"/>
      <c r="O33" s="38"/>
      <c r="P33" s="2"/>
      <c r="Q33" s="39">
        <v>0</v>
      </c>
      <c r="R33" s="27" t="str">
        <f t="shared" si="1"/>
        <v>0.00%</v>
      </c>
      <c r="S33" s="28" t="str">
        <f t="shared" si="0"/>
        <v/>
      </c>
    </row>
    <row r="34" spans="1:19" x14ac:dyDescent="0.25">
      <c r="A34" s="87">
        <v>43297</v>
      </c>
      <c r="B34" s="29"/>
      <c r="C34" s="30"/>
      <c r="D34" s="31"/>
      <c r="E34" s="32"/>
      <c r="F34" s="33"/>
      <c r="G34" s="34"/>
      <c r="H34" s="35"/>
      <c r="I34" s="36"/>
      <c r="J34" s="35"/>
      <c r="K34" s="36"/>
      <c r="L34" s="35"/>
      <c r="M34" s="37"/>
      <c r="N34" s="38"/>
      <c r="O34" s="38"/>
      <c r="P34" s="2"/>
      <c r="Q34" s="39">
        <v>0</v>
      </c>
      <c r="R34" s="27" t="str">
        <f t="shared" si="1"/>
        <v>0.00%</v>
      </c>
      <c r="S34" s="28" t="str">
        <f t="shared" si="0"/>
        <v/>
      </c>
    </row>
    <row r="35" spans="1:19" x14ac:dyDescent="0.25">
      <c r="A35" s="87">
        <v>43304</v>
      </c>
      <c r="B35" s="29"/>
      <c r="C35" s="30"/>
      <c r="D35" s="31"/>
      <c r="E35" s="32"/>
      <c r="F35" s="33"/>
      <c r="G35" s="34"/>
      <c r="H35" s="35"/>
      <c r="I35" s="36"/>
      <c r="J35" s="35"/>
      <c r="K35" s="36"/>
      <c r="L35" s="35"/>
      <c r="M35" s="37"/>
      <c r="N35" s="38"/>
      <c r="O35" s="38"/>
      <c r="P35" s="2"/>
      <c r="Q35" s="39">
        <v>0</v>
      </c>
      <c r="R35" s="27" t="str">
        <f t="shared" si="1"/>
        <v>0.00%</v>
      </c>
      <c r="S35" s="28" t="str">
        <f t="shared" si="0"/>
        <v/>
      </c>
    </row>
    <row r="36" spans="1:19" x14ac:dyDescent="0.25">
      <c r="A36" s="87">
        <v>43311</v>
      </c>
      <c r="B36" s="29"/>
      <c r="C36" s="30"/>
      <c r="D36" s="31"/>
      <c r="E36" s="32"/>
      <c r="F36" s="33"/>
      <c r="G36" s="34"/>
      <c r="H36" s="35"/>
      <c r="I36" s="36"/>
      <c r="J36" s="35"/>
      <c r="K36" s="36"/>
      <c r="L36" s="35"/>
      <c r="M36" s="37"/>
      <c r="N36" s="38"/>
      <c r="O36" s="38"/>
      <c r="P36" s="2"/>
      <c r="Q36" s="39">
        <v>0</v>
      </c>
      <c r="R36" s="27" t="str">
        <f t="shared" si="1"/>
        <v>0.00%</v>
      </c>
      <c r="S36" s="28" t="str">
        <f t="shared" si="0"/>
        <v/>
      </c>
    </row>
    <row r="37" spans="1:19" x14ac:dyDescent="0.25">
      <c r="A37" s="87">
        <v>43318</v>
      </c>
      <c r="B37" s="29"/>
      <c r="C37" s="30"/>
      <c r="D37" s="31"/>
      <c r="E37" s="32"/>
      <c r="F37" s="33"/>
      <c r="G37" s="34"/>
      <c r="H37" s="35"/>
      <c r="I37" s="36"/>
      <c r="J37" s="35"/>
      <c r="K37" s="36"/>
      <c r="L37" s="35"/>
      <c r="M37" s="37"/>
      <c r="N37" s="38"/>
      <c r="O37" s="38"/>
      <c r="P37" s="2"/>
      <c r="Q37" s="39">
        <v>0</v>
      </c>
      <c r="R37" s="27" t="str">
        <f t="shared" si="1"/>
        <v>0.00%</v>
      </c>
      <c r="S37" s="28" t="str">
        <f t="shared" si="0"/>
        <v/>
      </c>
    </row>
    <row r="38" spans="1:19" x14ac:dyDescent="0.25">
      <c r="A38" s="87">
        <v>43325</v>
      </c>
      <c r="B38" s="29"/>
      <c r="C38" s="30"/>
      <c r="D38" s="31"/>
      <c r="E38" s="32"/>
      <c r="F38" s="33"/>
      <c r="G38" s="34"/>
      <c r="H38" s="35"/>
      <c r="I38" s="36"/>
      <c r="J38" s="35"/>
      <c r="K38" s="36"/>
      <c r="L38" s="35"/>
      <c r="M38" s="37"/>
      <c r="N38" s="38"/>
      <c r="O38" s="38"/>
      <c r="P38" s="2"/>
      <c r="Q38" s="39">
        <v>0</v>
      </c>
      <c r="R38" s="27" t="str">
        <f t="shared" si="1"/>
        <v>0.00%</v>
      </c>
      <c r="S38" s="28" t="str">
        <f t="shared" si="0"/>
        <v/>
      </c>
    </row>
    <row r="39" spans="1:19" x14ac:dyDescent="0.25">
      <c r="A39" s="87">
        <v>43332</v>
      </c>
      <c r="B39" s="29"/>
      <c r="C39" s="30"/>
      <c r="D39" s="31"/>
      <c r="E39" s="32"/>
      <c r="F39" s="33"/>
      <c r="G39" s="34"/>
      <c r="H39" s="35"/>
      <c r="I39" s="36"/>
      <c r="J39" s="35"/>
      <c r="K39" s="36"/>
      <c r="L39" s="35"/>
      <c r="M39" s="37"/>
      <c r="N39" s="38"/>
      <c r="O39" s="38"/>
      <c r="P39" s="2"/>
      <c r="Q39" s="39">
        <v>0</v>
      </c>
      <c r="R39" s="27" t="str">
        <f t="shared" si="1"/>
        <v>0.00%</v>
      </c>
      <c r="S39" s="28" t="str">
        <f t="shared" si="0"/>
        <v/>
      </c>
    </row>
    <row r="40" spans="1:19" x14ac:dyDescent="0.25">
      <c r="A40" s="87">
        <v>43339</v>
      </c>
      <c r="B40" s="29"/>
      <c r="C40" s="30"/>
      <c r="D40" s="31"/>
      <c r="E40" s="32"/>
      <c r="F40" s="33"/>
      <c r="G40" s="34"/>
      <c r="H40" s="35"/>
      <c r="I40" s="36"/>
      <c r="J40" s="35"/>
      <c r="K40" s="36"/>
      <c r="L40" s="35"/>
      <c r="M40" s="37"/>
      <c r="N40" s="38"/>
      <c r="O40" s="38"/>
      <c r="P40" s="2"/>
      <c r="Q40" s="39">
        <v>0</v>
      </c>
      <c r="R40" s="27" t="str">
        <f t="shared" si="1"/>
        <v>0.00%</v>
      </c>
      <c r="S40" s="28" t="str">
        <f t="shared" si="0"/>
        <v/>
      </c>
    </row>
    <row r="41" spans="1:19" x14ac:dyDescent="0.25">
      <c r="A41" s="87">
        <v>43346</v>
      </c>
      <c r="B41" s="29"/>
      <c r="C41" s="30"/>
      <c r="D41" s="31"/>
      <c r="E41" s="32"/>
      <c r="F41" s="33"/>
      <c r="G41" s="34"/>
      <c r="H41" s="35"/>
      <c r="I41" s="36"/>
      <c r="J41" s="35"/>
      <c r="K41" s="36"/>
      <c r="L41" s="35"/>
      <c r="M41" s="37"/>
      <c r="N41" s="38"/>
      <c r="O41" s="38"/>
      <c r="P41" s="2"/>
      <c r="Q41" s="39">
        <v>0</v>
      </c>
      <c r="R41" s="27" t="str">
        <f t="shared" si="1"/>
        <v>0.00%</v>
      </c>
      <c r="S41" s="28" t="str">
        <f t="shared" si="0"/>
        <v/>
      </c>
    </row>
    <row r="42" spans="1:19" x14ac:dyDescent="0.25">
      <c r="A42" s="87">
        <v>43353</v>
      </c>
      <c r="B42" s="29"/>
      <c r="C42" s="30"/>
      <c r="D42" s="31"/>
      <c r="E42" s="32"/>
      <c r="F42" s="33"/>
      <c r="G42" s="34"/>
      <c r="H42" s="35"/>
      <c r="I42" s="36"/>
      <c r="J42" s="35"/>
      <c r="K42" s="36"/>
      <c r="L42" s="35"/>
      <c r="M42" s="37"/>
      <c r="N42" s="38"/>
      <c r="O42" s="38"/>
      <c r="P42" s="2"/>
      <c r="Q42" s="39">
        <v>0</v>
      </c>
      <c r="R42" s="27" t="str">
        <f t="shared" si="1"/>
        <v>0.00%</v>
      </c>
      <c r="S42" s="28" t="str">
        <f t="shared" si="0"/>
        <v/>
      </c>
    </row>
    <row r="43" spans="1:19" x14ac:dyDescent="0.25">
      <c r="A43" s="87">
        <v>43360</v>
      </c>
      <c r="B43" s="29"/>
      <c r="C43" s="30"/>
      <c r="D43" s="40"/>
      <c r="E43" s="32"/>
      <c r="F43" s="41"/>
      <c r="G43" s="34"/>
      <c r="H43" s="35"/>
      <c r="I43" s="36"/>
      <c r="J43" s="35"/>
      <c r="K43" s="36"/>
      <c r="L43" s="35"/>
      <c r="M43" s="37"/>
      <c r="N43" s="38"/>
      <c r="O43" s="38"/>
      <c r="P43" s="2"/>
      <c r="Q43" s="39">
        <v>0</v>
      </c>
      <c r="R43" s="27" t="str">
        <f t="shared" si="1"/>
        <v>0.00%</v>
      </c>
      <c r="S43" s="28" t="str">
        <f t="shared" si="0"/>
        <v/>
      </c>
    </row>
    <row r="44" spans="1:19" x14ac:dyDescent="0.25">
      <c r="A44" s="87">
        <v>43367</v>
      </c>
      <c r="B44" s="29"/>
      <c r="C44" s="30"/>
      <c r="D44" s="31"/>
      <c r="E44" s="32"/>
      <c r="F44" s="33"/>
      <c r="G44" s="34"/>
      <c r="H44" s="35"/>
      <c r="I44" s="36"/>
      <c r="J44" s="35"/>
      <c r="K44" s="36"/>
      <c r="L44" s="35"/>
      <c r="M44" s="37"/>
      <c r="N44" s="38"/>
      <c r="O44" s="38"/>
      <c r="P44" s="2"/>
      <c r="Q44" s="39">
        <v>0</v>
      </c>
      <c r="R44" s="27" t="str">
        <f t="shared" si="1"/>
        <v>0.00%</v>
      </c>
      <c r="S44" s="28" t="str">
        <f t="shared" si="0"/>
        <v/>
      </c>
    </row>
    <row r="45" spans="1:19" x14ac:dyDescent="0.25">
      <c r="A45" s="87">
        <v>43374</v>
      </c>
      <c r="B45" s="29"/>
      <c r="C45" s="30"/>
      <c r="D45" s="31"/>
      <c r="E45" s="32"/>
      <c r="F45" s="33"/>
      <c r="G45" s="34"/>
      <c r="H45" s="35"/>
      <c r="I45" s="36"/>
      <c r="J45" s="35"/>
      <c r="K45" s="36"/>
      <c r="L45" s="35"/>
      <c r="M45" s="37"/>
      <c r="N45" s="38"/>
      <c r="O45" s="38"/>
      <c r="P45" s="2"/>
      <c r="Q45" s="39">
        <v>0</v>
      </c>
      <c r="R45" s="27" t="str">
        <f t="shared" si="1"/>
        <v>0.00%</v>
      </c>
      <c r="S45" s="28" t="str">
        <f t="shared" si="0"/>
        <v/>
      </c>
    </row>
    <row r="46" spans="1:19" x14ac:dyDescent="0.25">
      <c r="A46" s="87">
        <v>43381</v>
      </c>
      <c r="B46" s="29"/>
      <c r="C46" s="30"/>
      <c r="D46" s="31"/>
      <c r="E46" s="32"/>
      <c r="F46" s="33"/>
      <c r="G46" s="34"/>
      <c r="H46" s="35"/>
      <c r="I46" s="36"/>
      <c r="J46" s="35"/>
      <c r="K46" s="36"/>
      <c r="L46" s="35"/>
      <c r="M46" s="37"/>
      <c r="N46" s="38"/>
      <c r="O46" s="38"/>
      <c r="P46" s="2"/>
      <c r="Q46" s="39">
        <v>0</v>
      </c>
      <c r="R46" s="27" t="str">
        <f t="shared" si="1"/>
        <v>0.00%</v>
      </c>
      <c r="S46" s="28" t="str">
        <f t="shared" si="0"/>
        <v/>
      </c>
    </row>
    <row r="47" spans="1:19" x14ac:dyDescent="0.25">
      <c r="A47" s="87">
        <v>43388</v>
      </c>
      <c r="B47" s="29"/>
      <c r="C47" s="30"/>
      <c r="D47" s="31"/>
      <c r="E47" s="32"/>
      <c r="F47" s="33"/>
      <c r="G47" s="34"/>
      <c r="H47" s="35"/>
      <c r="I47" s="36"/>
      <c r="J47" s="35"/>
      <c r="K47" s="36"/>
      <c r="L47" s="35"/>
      <c r="M47" s="37"/>
      <c r="N47" s="38"/>
      <c r="O47" s="38"/>
      <c r="P47" s="2"/>
      <c r="Q47" s="39">
        <v>0</v>
      </c>
      <c r="R47" s="27" t="str">
        <f t="shared" si="1"/>
        <v>0.00%</v>
      </c>
      <c r="S47" s="28" t="str">
        <f t="shared" si="0"/>
        <v/>
      </c>
    </row>
    <row r="48" spans="1:19" x14ac:dyDescent="0.25">
      <c r="A48" s="87">
        <v>43395</v>
      </c>
      <c r="B48" s="29"/>
      <c r="C48" s="30"/>
      <c r="D48" s="31"/>
      <c r="E48" s="32"/>
      <c r="F48" s="33"/>
      <c r="G48" s="34"/>
      <c r="H48" s="35"/>
      <c r="I48" s="36"/>
      <c r="J48" s="35"/>
      <c r="K48" s="36"/>
      <c r="L48" s="35"/>
      <c r="M48" s="37"/>
      <c r="N48" s="38"/>
      <c r="O48" s="38"/>
      <c r="P48" s="2"/>
      <c r="Q48" s="39">
        <v>0</v>
      </c>
      <c r="R48" s="27" t="str">
        <f t="shared" si="1"/>
        <v>0.00%</v>
      </c>
      <c r="S48" s="28" t="str">
        <f t="shared" si="0"/>
        <v/>
      </c>
    </row>
    <row r="49" spans="1:19" x14ac:dyDescent="0.25">
      <c r="A49" s="87">
        <v>43402</v>
      </c>
      <c r="B49" s="29"/>
      <c r="C49" s="30"/>
      <c r="D49" s="31"/>
      <c r="E49" s="32"/>
      <c r="F49" s="33"/>
      <c r="G49" s="34"/>
      <c r="H49" s="35"/>
      <c r="I49" s="36"/>
      <c r="J49" s="35"/>
      <c r="K49" s="36"/>
      <c r="L49" s="35"/>
      <c r="M49" s="37"/>
      <c r="N49" s="38"/>
      <c r="O49" s="38"/>
      <c r="P49" s="2"/>
      <c r="Q49" s="39">
        <v>0</v>
      </c>
      <c r="R49" s="27" t="str">
        <f t="shared" si="1"/>
        <v>0.00%</v>
      </c>
      <c r="S49" s="28" t="str">
        <f t="shared" si="0"/>
        <v/>
      </c>
    </row>
    <row r="50" spans="1:19" x14ac:dyDescent="0.25">
      <c r="A50" s="87">
        <v>43409</v>
      </c>
      <c r="B50" s="29"/>
      <c r="C50" s="30"/>
      <c r="D50" s="31"/>
      <c r="E50" s="32"/>
      <c r="F50" s="33"/>
      <c r="G50" s="34"/>
      <c r="H50" s="35"/>
      <c r="I50" s="36"/>
      <c r="J50" s="35"/>
      <c r="K50" s="36"/>
      <c r="L50" s="35"/>
      <c r="M50" s="37"/>
      <c r="N50" s="38"/>
      <c r="O50" s="38"/>
      <c r="P50" s="2"/>
      <c r="Q50" s="39">
        <v>0</v>
      </c>
      <c r="R50" s="27" t="str">
        <f t="shared" si="1"/>
        <v>0.00%</v>
      </c>
      <c r="S50" s="28" t="str">
        <f t="shared" si="0"/>
        <v/>
      </c>
    </row>
    <row r="51" spans="1:19" x14ac:dyDescent="0.25">
      <c r="A51" s="87">
        <v>43416</v>
      </c>
      <c r="B51" s="29"/>
      <c r="C51" s="30"/>
      <c r="D51" s="31"/>
      <c r="E51" s="32"/>
      <c r="F51" s="33"/>
      <c r="G51" s="34"/>
      <c r="H51" s="35"/>
      <c r="I51" s="36"/>
      <c r="J51" s="35"/>
      <c r="K51" s="36"/>
      <c r="L51" s="35"/>
      <c r="M51" s="37"/>
      <c r="N51" s="38"/>
      <c r="O51" s="38"/>
      <c r="P51" s="2"/>
      <c r="Q51" s="39">
        <v>0</v>
      </c>
      <c r="R51" s="27" t="str">
        <f t="shared" si="1"/>
        <v>0.00%</v>
      </c>
      <c r="S51" s="28" t="str">
        <f t="shared" si="0"/>
        <v/>
      </c>
    </row>
    <row r="52" spans="1:19" x14ac:dyDescent="0.25">
      <c r="A52" s="87">
        <v>43423</v>
      </c>
      <c r="B52" s="29"/>
      <c r="C52" s="30"/>
      <c r="D52" s="31"/>
      <c r="E52" s="32"/>
      <c r="F52" s="33"/>
      <c r="G52" s="34"/>
      <c r="H52" s="35"/>
      <c r="I52" s="36"/>
      <c r="J52" s="35"/>
      <c r="K52" s="36"/>
      <c r="L52" s="35"/>
      <c r="M52" s="37"/>
      <c r="N52" s="38"/>
      <c r="O52" s="38"/>
      <c r="P52" s="2"/>
      <c r="Q52" s="39">
        <v>0</v>
      </c>
      <c r="R52" s="27" t="str">
        <f t="shared" si="1"/>
        <v>0.00%</v>
      </c>
      <c r="S52" s="28" t="str">
        <f t="shared" si="0"/>
        <v/>
      </c>
    </row>
    <row r="53" spans="1:19" x14ac:dyDescent="0.25">
      <c r="A53" s="87">
        <v>43430</v>
      </c>
      <c r="B53" s="29"/>
      <c r="C53" s="30"/>
      <c r="D53" s="31"/>
      <c r="E53" s="32"/>
      <c r="F53" s="33"/>
      <c r="G53" s="34"/>
      <c r="H53" s="35"/>
      <c r="I53" s="36"/>
      <c r="J53" s="35"/>
      <c r="K53" s="36"/>
      <c r="L53" s="35"/>
      <c r="M53" s="37"/>
      <c r="N53" s="38"/>
      <c r="O53" s="38"/>
      <c r="P53" s="2"/>
      <c r="Q53" s="39">
        <v>0</v>
      </c>
      <c r="R53" s="27" t="str">
        <f t="shared" si="1"/>
        <v>0.00%</v>
      </c>
      <c r="S53" s="28" t="str">
        <f t="shared" si="0"/>
        <v/>
      </c>
    </row>
    <row r="54" spans="1:19" x14ac:dyDescent="0.25">
      <c r="A54" s="87">
        <v>43437</v>
      </c>
      <c r="B54" s="29"/>
      <c r="C54" s="30"/>
      <c r="D54" s="31"/>
      <c r="E54" s="32"/>
      <c r="F54" s="33"/>
      <c r="G54" s="34"/>
      <c r="H54" s="35"/>
      <c r="I54" s="36"/>
      <c r="J54" s="35"/>
      <c r="K54" s="36"/>
      <c r="L54" s="35"/>
      <c r="M54" s="37"/>
      <c r="N54" s="38"/>
      <c r="O54" s="38"/>
      <c r="P54" s="2"/>
      <c r="Q54" s="39">
        <v>0</v>
      </c>
      <c r="R54" s="27" t="str">
        <f t="shared" si="1"/>
        <v>0.00%</v>
      </c>
      <c r="S54" s="28" t="str">
        <f t="shared" si="0"/>
        <v/>
      </c>
    </row>
    <row r="55" spans="1:19" x14ac:dyDescent="0.25">
      <c r="A55" s="87">
        <v>43444</v>
      </c>
      <c r="B55" s="29"/>
      <c r="C55" s="30"/>
      <c r="D55" s="31"/>
      <c r="E55" s="32"/>
      <c r="F55" s="33"/>
      <c r="G55" s="34"/>
      <c r="H55" s="35"/>
      <c r="I55" s="36"/>
      <c r="J55" s="35"/>
      <c r="K55" s="36"/>
      <c r="L55" s="35"/>
      <c r="M55" s="37"/>
      <c r="N55" s="38"/>
      <c r="O55" s="38"/>
      <c r="P55" s="2"/>
      <c r="Q55" s="39">
        <v>0</v>
      </c>
      <c r="R55" s="27" t="str">
        <f t="shared" si="1"/>
        <v>0.00%</v>
      </c>
      <c r="S55" s="28" t="str">
        <f t="shared" si="0"/>
        <v/>
      </c>
    </row>
    <row r="56" spans="1:19" x14ac:dyDescent="0.25">
      <c r="A56" s="87">
        <v>43451</v>
      </c>
      <c r="B56" s="29"/>
      <c r="C56" s="30"/>
      <c r="D56" s="31"/>
      <c r="E56" s="32"/>
      <c r="F56" s="33"/>
      <c r="G56" s="34"/>
      <c r="H56" s="35"/>
      <c r="I56" s="36"/>
      <c r="J56" s="35"/>
      <c r="K56" s="36"/>
      <c r="L56" s="35"/>
      <c r="M56" s="37"/>
      <c r="N56" s="38"/>
      <c r="O56" s="38"/>
      <c r="P56" s="2"/>
      <c r="Q56" s="39">
        <v>0</v>
      </c>
      <c r="R56" s="27" t="str">
        <f>IF(N56=0,"0.00%",Q56/N56)</f>
        <v>0.00%</v>
      </c>
      <c r="S56" s="28" t="str">
        <f>IF(N56=0,"",IF(R56&gt;=5%,"above error standard",""))</f>
        <v/>
      </c>
    </row>
    <row r="57" spans="1:19" ht="16.5" thickBot="1" x14ac:dyDescent="0.3">
      <c r="A57" s="87">
        <v>43458</v>
      </c>
      <c r="B57" s="29"/>
      <c r="C57" s="30"/>
      <c r="D57" s="31"/>
      <c r="E57" s="32"/>
      <c r="F57" s="33"/>
      <c r="G57" s="34"/>
      <c r="H57" s="35"/>
      <c r="I57" s="36"/>
      <c r="J57" s="35"/>
      <c r="K57" s="36"/>
      <c r="L57" s="35"/>
      <c r="M57" s="37"/>
      <c r="N57" s="38"/>
      <c r="O57" s="38"/>
      <c r="P57" s="2"/>
      <c r="Q57" s="39">
        <v>0</v>
      </c>
      <c r="R57" s="27" t="str">
        <f t="shared" si="1"/>
        <v>0.00%</v>
      </c>
      <c r="S57" s="28" t="str">
        <f t="shared" si="0"/>
        <v/>
      </c>
    </row>
    <row r="58" spans="1:19" x14ac:dyDescent="0.25">
      <c r="A58" s="42" t="s">
        <v>16</v>
      </c>
      <c r="B58" s="43">
        <f t="shared" ref="B58:O58" si="2">SUM(B6:B57)</f>
        <v>0</v>
      </c>
      <c r="C58" s="43">
        <f t="shared" si="2"/>
        <v>0</v>
      </c>
      <c r="D58" s="44">
        <f t="shared" si="2"/>
        <v>0</v>
      </c>
      <c r="E58" s="45">
        <f t="shared" si="2"/>
        <v>0</v>
      </c>
      <c r="F58" s="46">
        <f t="shared" si="2"/>
        <v>0</v>
      </c>
      <c r="G58" s="43">
        <f t="shared" si="2"/>
        <v>0</v>
      </c>
      <c r="H58" s="47">
        <f t="shared" si="2"/>
        <v>0</v>
      </c>
      <c r="I58" s="48">
        <f t="shared" si="2"/>
        <v>0</v>
      </c>
      <c r="J58" s="46">
        <f t="shared" si="2"/>
        <v>0</v>
      </c>
      <c r="K58" s="48">
        <f t="shared" si="2"/>
        <v>0</v>
      </c>
      <c r="L58" s="46">
        <f t="shared" si="2"/>
        <v>0</v>
      </c>
      <c r="M58" s="49">
        <f t="shared" si="2"/>
        <v>0</v>
      </c>
      <c r="N58" s="50">
        <f t="shared" si="2"/>
        <v>0</v>
      </c>
      <c r="O58" s="50">
        <f t="shared" si="2"/>
        <v>0</v>
      </c>
      <c r="P58" s="2"/>
      <c r="Q58" s="51">
        <f>SUM(Q6:Q57)</f>
        <v>0</v>
      </c>
      <c r="R58" s="52" t="str">
        <f>IF(N58=0,"0.00%",Q58/N58)</f>
        <v>0.00%</v>
      </c>
    </row>
    <row r="59" spans="1:19" x14ac:dyDescent="0.25">
      <c r="A59" s="53" t="s">
        <v>17</v>
      </c>
      <c r="B59" s="54">
        <f t="shared" ref="B59:L59" si="3">IF(B58&lt;&gt;0,AVERAGE(B6:B57),0)</f>
        <v>0</v>
      </c>
      <c r="C59" s="54">
        <f t="shared" si="3"/>
        <v>0</v>
      </c>
      <c r="D59" s="55">
        <f t="shared" si="3"/>
        <v>0</v>
      </c>
      <c r="E59" s="54">
        <f t="shared" si="3"/>
        <v>0</v>
      </c>
      <c r="F59" s="55">
        <f t="shared" si="3"/>
        <v>0</v>
      </c>
      <c r="G59" s="54">
        <f t="shared" si="3"/>
        <v>0</v>
      </c>
      <c r="H59" s="55">
        <f t="shared" si="3"/>
        <v>0</v>
      </c>
      <c r="I59" s="54">
        <f t="shared" si="3"/>
        <v>0</v>
      </c>
      <c r="J59" s="55">
        <f t="shared" si="3"/>
        <v>0</v>
      </c>
      <c r="K59" s="54">
        <f t="shared" si="3"/>
        <v>0</v>
      </c>
      <c r="L59" s="55">
        <f t="shared" si="3"/>
        <v>0</v>
      </c>
      <c r="M59" s="54" t="e">
        <f t="array" ref="M59">AVERAGE(IF(M6:M57&lt;&gt;0,M6:M57,""))</f>
        <v>#DIV/0!</v>
      </c>
      <c r="N59" s="55" t="e">
        <f t="array" ref="N59">AVERAGE(IF(N6:N57&lt;&gt;0,N6:N57,""))</f>
        <v>#DIV/0!</v>
      </c>
      <c r="O59" s="55" t="e">
        <f t="array" ref="O59">AVERAGE(IF(O6:O57&lt;&gt;0,O6:O57,""))</f>
        <v>#DIV/0!</v>
      </c>
      <c r="P59" s="2"/>
      <c r="Q59" s="56">
        <f>IF(Q58&lt;&gt;0,AVERAGE(Q6:Q57),0)</f>
        <v>0</v>
      </c>
      <c r="R59" s="57" t="e">
        <f>IF(N59&lt;&gt;0,Q59/N59,0)</f>
        <v>#DIV/0!</v>
      </c>
    </row>
    <row r="60" spans="1:19" ht="16.5" thickBot="1" x14ac:dyDescent="0.3">
      <c r="A60" s="58" t="s">
        <v>18</v>
      </c>
      <c r="B60" s="59"/>
      <c r="C60" s="60"/>
      <c r="D60" s="61"/>
      <c r="E60" s="60"/>
      <c r="F60" s="61"/>
      <c r="G60" s="60"/>
      <c r="H60" s="62"/>
      <c r="I60" s="63"/>
      <c r="J60" s="61"/>
      <c r="K60" s="63"/>
      <c r="L60" s="61"/>
      <c r="M60" s="64"/>
      <c r="N60" s="65"/>
      <c r="O60" s="65"/>
      <c r="P60" s="2"/>
      <c r="Q60" s="65"/>
      <c r="R60" s="66"/>
    </row>
    <row r="61" spans="1:19" x14ac:dyDescent="0.25">
      <c r="A61" s="148" t="s">
        <v>19</v>
      </c>
      <c r="B61" s="149"/>
      <c r="C61" s="149"/>
      <c r="D61" s="67">
        <f>IF(C59&lt;&gt;0,D59/C59,0)</f>
        <v>0</v>
      </c>
      <c r="E61" s="68"/>
      <c r="F61" s="67">
        <f>IF(E59&lt;&gt;0,F59/E59,0)</f>
        <v>0</v>
      </c>
      <c r="G61" s="68"/>
      <c r="H61" s="67">
        <f>IF(G59&lt;&gt;0,H59/G59,0)</f>
        <v>0</v>
      </c>
      <c r="I61" s="69"/>
      <c r="J61" s="67">
        <f>IF(I59&lt;&gt;0,J59/I59,0)</f>
        <v>0</v>
      </c>
      <c r="K61" s="69"/>
      <c r="L61" s="67">
        <f>IF(K59&lt;&gt;0,L59/K59,0)</f>
        <v>0</v>
      </c>
      <c r="M61" s="70"/>
      <c r="N61" s="67" t="e">
        <f>IF(M59&lt;&gt;0,N59/(M59-B59),0)</f>
        <v>#DIV/0!</v>
      </c>
      <c r="O61" s="67" t="e">
        <f>IF(M59&lt;&gt;0,O59/(M59-C59),0)</f>
        <v>#DIV/0!</v>
      </c>
      <c r="P61" s="2"/>
      <c r="Q61" s="70"/>
      <c r="R61" s="71" t="e">
        <f>IF(R59&lt;&gt;0,R59/Q59,0)</f>
        <v>#DIV/0!</v>
      </c>
    </row>
    <row r="62" spans="1:19" x14ac:dyDescent="0.25">
      <c r="A62" s="72"/>
      <c r="B62" s="73"/>
      <c r="C62" s="74"/>
      <c r="D62" s="74"/>
      <c r="E62" s="74"/>
      <c r="F62" s="74"/>
      <c r="G62" s="74"/>
      <c r="H62" s="74"/>
      <c r="I62" s="75"/>
      <c r="J62" s="74"/>
      <c r="K62" s="75"/>
      <c r="L62" s="74"/>
      <c r="M62" s="74"/>
      <c r="N62" s="74"/>
      <c r="O62" s="74"/>
      <c r="P62" s="2"/>
      <c r="Q62" s="74"/>
      <c r="R62" s="76"/>
    </row>
    <row r="63" spans="1:19" x14ac:dyDescent="0.25">
      <c r="A63"/>
      <c r="B63"/>
      <c r="C63" s="132"/>
      <c r="D63" s="132"/>
      <c r="E63" s="77"/>
      <c r="F63" s="77"/>
      <c r="G63" s="132"/>
      <c r="H63" s="132"/>
      <c r="I63" s="78"/>
      <c r="J63" s="77"/>
      <c r="K63" s="78"/>
      <c r="L63" s="77"/>
      <c r="M63" s="77"/>
      <c r="N63" s="77"/>
      <c r="O63" s="77"/>
      <c r="P63" s="2"/>
      <c r="Q63" s="79"/>
      <c r="R63" s="80"/>
    </row>
  </sheetData>
  <mergeCells count="15">
    <mergeCell ref="M4:M5"/>
    <mergeCell ref="N4:N5"/>
    <mergeCell ref="O4:O5"/>
    <mergeCell ref="Q4:R4"/>
    <mergeCell ref="A61:C61"/>
    <mergeCell ref="C63:D63"/>
    <mergeCell ref="G63:H63"/>
    <mergeCell ref="A2:J2"/>
    <mergeCell ref="B3:L3"/>
    <mergeCell ref="B4:B5"/>
    <mergeCell ref="C4:D4"/>
    <mergeCell ref="E4:F4"/>
    <mergeCell ref="G4:H4"/>
    <mergeCell ref="I4:J4"/>
    <mergeCell ref="K4:L4"/>
  </mergeCells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tabSelected="1" zoomScaleNormal="100" workbookViewId="0">
      <selection activeCell="B3" sqref="B3"/>
    </sheetView>
  </sheetViews>
  <sheetFormatPr defaultColWidth="9.140625" defaultRowHeight="15.75" x14ac:dyDescent="0.25"/>
  <cols>
    <col min="1" max="1" width="4.5703125" style="2" bestFit="1" customWidth="1"/>
    <col min="2" max="2" width="22.5703125" style="2" bestFit="1" customWidth="1"/>
    <col min="3" max="3" width="28.85546875" style="2" bestFit="1" customWidth="1"/>
    <col min="4" max="4" width="8" style="84" customWidth="1"/>
    <col min="5" max="5" width="11.140625" style="84" bestFit="1" customWidth="1"/>
    <col min="6" max="6" width="10.5703125" style="84" bestFit="1" customWidth="1"/>
    <col min="7" max="7" width="6.85546875" style="84" hidden="1" customWidth="1"/>
    <col min="8" max="8" width="8.140625" style="2" hidden="1" customWidth="1"/>
    <col min="9" max="9" width="10.5703125" style="2" hidden="1" customWidth="1"/>
    <col min="10" max="10" width="8.85546875" style="88" customWidth="1"/>
    <col min="11" max="11" width="12.42578125" style="2" customWidth="1"/>
    <col min="12" max="12" width="20.140625" style="2" bestFit="1" customWidth="1"/>
    <col min="13" max="13" width="7.42578125" style="88" customWidth="1"/>
    <col min="14" max="14" width="11.85546875" style="2" customWidth="1"/>
    <col min="15" max="15" width="20.140625" style="2" bestFit="1" customWidth="1"/>
    <col min="16" max="16" width="6.5703125" style="88" hidden="1" customWidth="1"/>
    <col min="17" max="17" width="8.140625" style="2" hidden="1" customWidth="1"/>
    <col min="18" max="18" width="20.140625" style="2" hidden="1" customWidth="1"/>
    <col min="19" max="19" width="8.5703125" style="88" customWidth="1"/>
    <col min="20" max="20" width="12.42578125" style="2" customWidth="1"/>
    <col min="21" max="21" width="20.140625" style="2" bestFit="1" customWidth="1"/>
    <col min="22" max="22" width="8.5703125" style="2" customWidth="1"/>
    <col min="23" max="23" width="11.85546875" style="2" bestFit="1" customWidth="1"/>
    <col min="24" max="16384" width="9.140625" style="2"/>
  </cols>
  <sheetData>
    <row r="1" spans="1:23" x14ac:dyDescent="0.25">
      <c r="B1" s="2" t="s">
        <v>43</v>
      </c>
    </row>
    <row r="3" spans="1:23" ht="18.75" x14ac:dyDescent="0.3">
      <c r="D3" s="161"/>
      <c r="E3" s="162"/>
      <c r="F3" s="160"/>
      <c r="J3" s="163" t="s">
        <v>44</v>
      </c>
    </row>
    <row r="4" spans="1:23" ht="18.75" x14ac:dyDescent="0.3">
      <c r="D4" s="161"/>
      <c r="E4" s="162"/>
      <c r="F4" s="160"/>
      <c r="J4" s="163"/>
    </row>
    <row r="5" spans="1:23" ht="18.75" x14ac:dyDescent="0.3">
      <c r="A5" s="95"/>
      <c r="B5" s="152" t="s">
        <v>32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</row>
    <row r="6" spans="1:23" ht="19.5" thickBot="1" x14ac:dyDescent="0.35">
      <c r="A6" s="95"/>
      <c r="B6" s="152" t="s">
        <v>31</v>
      </c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</row>
    <row r="7" spans="1:23" ht="48.75" customHeight="1" thickTop="1" thickBot="1" x14ac:dyDescent="0.35">
      <c r="A7" s="95"/>
      <c r="B7" s="131"/>
      <c r="C7" s="153" t="s">
        <v>1</v>
      </c>
      <c r="D7" s="155" t="s">
        <v>30</v>
      </c>
      <c r="E7" s="156"/>
      <c r="F7" s="157"/>
      <c r="G7" s="155" t="s">
        <v>29</v>
      </c>
      <c r="H7" s="156"/>
      <c r="I7" s="157"/>
      <c r="J7" s="155" t="s">
        <v>28</v>
      </c>
      <c r="K7" s="156"/>
      <c r="L7" s="157"/>
      <c r="M7" s="158" t="s">
        <v>27</v>
      </c>
      <c r="N7" s="158"/>
      <c r="O7" s="159"/>
      <c r="P7" s="158" t="s">
        <v>26</v>
      </c>
      <c r="Q7" s="158"/>
      <c r="R7" s="159"/>
      <c r="S7" s="155" t="s">
        <v>25</v>
      </c>
      <c r="T7" s="156"/>
      <c r="U7" s="157"/>
      <c r="V7" s="150" t="s">
        <v>24</v>
      </c>
      <c r="W7" s="151"/>
    </row>
    <row r="8" spans="1:23" s="121" customFormat="1" ht="55.5" customHeight="1" thickTop="1" thickBot="1" x14ac:dyDescent="0.3">
      <c r="A8" s="130"/>
      <c r="B8" s="129" t="s">
        <v>23</v>
      </c>
      <c r="C8" s="154"/>
      <c r="D8" s="128" t="s">
        <v>12</v>
      </c>
      <c r="E8" s="127" t="s">
        <v>13</v>
      </c>
      <c r="F8" s="126" t="s">
        <v>22</v>
      </c>
      <c r="G8" s="125" t="s">
        <v>12</v>
      </c>
      <c r="H8" s="123" t="s">
        <v>13</v>
      </c>
      <c r="I8" s="122" t="s">
        <v>22</v>
      </c>
      <c r="J8" s="125" t="s">
        <v>12</v>
      </c>
      <c r="K8" s="123" t="s">
        <v>13</v>
      </c>
      <c r="L8" s="122" t="s">
        <v>21</v>
      </c>
      <c r="M8" s="124" t="s">
        <v>12</v>
      </c>
      <c r="N8" s="123" t="s">
        <v>13</v>
      </c>
      <c r="O8" s="122" t="s">
        <v>21</v>
      </c>
      <c r="P8" s="124" t="s">
        <v>12</v>
      </c>
      <c r="Q8" s="123" t="s">
        <v>13</v>
      </c>
      <c r="R8" s="122" t="s">
        <v>21</v>
      </c>
      <c r="S8" s="124" t="s">
        <v>12</v>
      </c>
      <c r="T8" s="123" t="s">
        <v>13</v>
      </c>
      <c r="U8" s="122" t="s">
        <v>21</v>
      </c>
      <c r="V8" s="123" t="s">
        <v>13</v>
      </c>
      <c r="W8" s="122" t="s">
        <v>20</v>
      </c>
    </row>
    <row r="9" spans="1:23" ht="17.25" thickTop="1" thickBot="1" x14ac:dyDescent="0.3">
      <c r="A9" s="113"/>
      <c r="B9" s="115" t="s">
        <v>33</v>
      </c>
      <c r="C9" s="109">
        <v>1.3509615384615385</v>
      </c>
      <c r="D9" s="109">
        <v>11.298076923076923</v>
      </c>
      <c r="E9" s="109">
        <v>2362.8461538461538</v>
      </c>
      <c r="F9" s="109">
        <v>209.13702127659573</v>
      </c>
      <c r="G9" s="109">
        <v>0</v>
      </c>
      <c r="H9" s="109">
        <v>19.504807692307693</v>
      </c>
      <c r="I9" s="109">
        <v>2837.3846153846152</v>
      </c>
      <c r="J9" s="109">
        <v>19.504807692307693</v>
      </c>
      <c r="K9" s="109">
        <v>2837.3846153846152</v>
      </c>
      <c r="L9" s="109">
        <v>145.47103771259549</v>
      </c>
      <c r="M9" s="109">
        <v>2.1009615384615383</v>
      </c>
      <c r="N9" s="109">
        <v>221.09615384615384</v>
      </c>
      <c r="O9" s="109">
        <v>105.23569794050344</v>
      </c>
      <c r="P9" s="109">
        <v>118.38461538461539</v>
      </c>
      <c r="Q9" s="109">
        <v>0</v>
      </c>
      <c r="R9" s="109">
        <v>0</v>
      </c>
      <c r="S9" s="109">
        <v>32.903846153846153</v>
      </c>
      <c r="T9" s="109">
        <v>5421.3269230769238</v>
      </c>
      <c r="U9" s="109">
        <v>459.84375692969468</v>
      </c>
      <c r="V9" s="109">
        <v>7</v>
      </c>
      <c r="W9" s="109">
        <v>0</v>
      </c>
    </row>
    <row r="10" spans="1:23" ht="16.5" thickTop="1" x14ac:dyDescent="0.25">
      <c r="A10" s="113"/>
      <c r="B10" s="115"/>
      <c r="C10" s="118"/>
      <c r="D10" s="109"/>
      <c r="E10" s="120"/>
      <c r="F10" s="109"/>
      <c r="G10" s="117"/>
      <c r="H10" s="116"/>
      <c r="I10" s="119"/>
      <c r="J10" s="118"/>
      <c r="K10" s="118"/>
      <c r="L10" s="109"/>
      <c r="M10" s="118"/>
      <c r="N10" s="118"/>
      <c r="O10" s="109"/>
      <c r="P10" s="117"/>
      <c r="Q10" s="116"/>
      <c r="R10" s="116"/>
      <c r="S10" s="109"/>
      <c r="T10" s="109"/>
      <c r="U10" s="109"/>
      <c r="V10" s="109"/>
      <c r="W10" s="109"/>
    </row>
    <row r="11" spans="1:23" x14ac:dyDescent="0.25">
      <c r="A11" s="113"/>
      <c r="B11" s="115" t="s">
        <v>34</v>
      </c>
      <c r="C11" s="109">
        <v>6.2644230769230766</v>
      </c>
      <c r="D11" s="109">
        <v>0</v>
      </c>
      <c r="E11" s="109">
        <v>0</v>
      </c>
      <c r="F11" s="109">
        <v>0</v>
      </c>
      <c r="G11" s="109">
        <v>89</v>
      </c>
      <c r="H11" s="109">
        <v>6.2692307692307692</v>
      </c>
      <c r="I11" s="109">
        <v>800.67307692307691</v>
      </c>
      <c r="J11" s="109">
        <v>6.2692307692307692</v>
      </c>
      <c r="K11" s="109">
        <v>800.67307692307691</v>
      </c>
      <c r="L11" s="109">
        <v>127.71472392638037</v>
      </c>
      <c r="M11" s="109">
        <v>0.26923076923076922</v>
      </c>
      <c r="N11" s="109">
        <v>33.865384615384613</v>
      </c>
      <c r="O11" s="109">
        <v>125.78571428571428</v>
      </c>
      <c r="P11" s="109">
        <v>53.442307692307693</v>
      </c>
      <c r="Q11" s="109">
        <v>0</v>
      </c>
      <c r="R11" s="109">
        <v>0</v>
      </c>
      <c r="S11" s="109">
        <v>6.5384615384615383</v>
      </c>
      <c r="T11" s="109">
        <v>834.53846153846155</v>
      </c>
      <c r="U11" s="109">
        <v>253.50043821209465</v>
      </c>
      <c r="V11" s="109">
        <v>27</v>
      </c>
      <c r="W11" s="109">
        <v>0</v>
      </c>
    </row>
    <row r="12" spans="1:23" ht="17.25" customHeight="1" x14ac:dyDescent="0.25">
      <c r="A12" s="113"/>
      <c r="B12" s="112" t="s">
        <v>35</v>
      </c>
      <c r="C12" s="109">
        <v>2.9086538461538463</v>
      </c>
      <c r="D12" s="109">
        <v>14.658653846153847</v>
      </c>
      <c r="E12" s="109">
        <v>2152.7307692307691</v>
      </c>
      <c r="F12" s="109">
        <v>146.85733027222039</v>
      </c>
      <c r="G12" s="109">
        <v>0</v>
      </c>
      <c r="H12" s="109">
        <v>13.29326923076923</v>
      </c>
      <c r="I12" s="109">
        <v>1385.4807692307693</v>
      </c>
      <c r="J12" s="109">
        <v>13.29326923076923</v>
      </c>
      <c r="K12" s="109">
        <v>1385.4807692307693</v>
      </c>
      <c r="L12" s="109">
        <v>104.2242314647378</v>
      </c>
      <c r="M12" s="109">
        <v>2.5865384615384617</v>
      </c>
      <c r="N12" s="109">
        <v>160.03846153846155</v>
      </c>
      <c r="O12" s="109">
        <v>61.87360594795539</v>
      </c>
      <c r="P12" s="109">
        <v>71.942307692307693</v>
      </c>
      <c r="Q12" s="109">
        <v>0</v>
      </c>
      <c r="R12" s="109">
        <v>0</v>
      </c>
      <c r="S12" s="109">
        <v>30.53846153846154</v>
      </c>
      <c r="T12" s="109">
        <v>3698.2499999999995</v>
      </c>
      <c r="U12" s="109">
        <v>312.95516768491359</v>
      </c>
      <c r="V12" s="109">
        <v>0</v>
      </c>
      <c r="W12" s="109">
        <v>0</v>
      </c>
    </row>
    <row r="13" spans="1:23" x14ac:dyDescent="0.25">
      <c r="A13" s="113"/>
      <c r="B13" s="115" t="s">
        <v>36</v>
      </c>
      <c r="C13" s="109">
        <v>4.8413461538461542</v>
      </c>
      <c r="D13" s="109">
        <v>12.475961538461538</v>
      </c>
      <c r="E13" s="109">
        <v>1622.6153846153845</v>
      </c>
      <c r="F13" s="109">
        <v>130.05934489402696</v>
      </c>
      <c r="G13" s="109">
        <v>0</v>
      </c>
      <c r="H13" s="109">
        <v>13.990384615384615</v>
      </c>
      <c r="I13" s="109">
        <v>1458.4423076923076</v>
      </c>
      <c r="J13" s="109">
        <v>13.990384615384615</v>
      </c>
      <c r="K13" s="109">
        <v>1458.4423076923076</v>
      </c>
      <c r="L13" s="109">
        <v>104.24604810996563</v>
      </c>
      <c r="M13" s="109">
        <v>2.8605769230769229</v>
      </c>
      <c r="N13" s="109">
        <v>165.61538461538461</v>
      </c>
      <c r="O13" s="109">
        <v>57.895798319327731</v>
      </c>
      <c r="P13" s="109">
        <v>76.82692307692308</v>
      </c>
      <c r="Q13" s="109">
        <v>0</v>
      </c>
      <c r="R13" s="109">
        <v>0</v>
      </c>
      <c r="S13" s="109">
        <v>29.326923076923077</v>
      </c>
      <c r="T13" s="109">
        <v>3246.6730769230771</v>
      </c>
      <c r="U13" s="109">
        <v>292.20119132332036</v>
      </c>
      <c r="V13" s="109">
        <v>0</v>
      </c>
      <c r="W13" s="109">
        <v>0</v>
      </c>
    </row>
    <row r="14" spans="1:23" x14ac:dyDescent="0.25">
      <c r="A14" s="113"/>
      <c r="B14" s="112" t="s">
        <v>37</v>
      </c>
      <c r="C14" s="109">
        <v>2.0240384615384617</v>
      </c>
      <c r="D14" s="109">
        <v>11.350961538461538</v>
      </c>
      <c r="E14" s="109">
        <v>1934.6538461538462</v>
      </c>
      <c r="F14" s="109">
        <v>170.43964421855148</v>
      </c>
      <c r="G14" s="109">
        <v>0</v>
      </c>
      <c r="H14" s="109">
        <v>17.60576923076923</v>
      </c>
      <c r="I14" s="109">
        <v>2455.3653846153848</v>
      </c>
      <c r="J14" s="109">
        <v>17.60576923076923</v>
      </c>
      <c r="K14" s="109">
        <v>2455.3653846153848</v>
      </c>
      <c r="L14" s="109">
        <v>139.46368104860733</v>
      </c>
      <c r="M14" s="109">
        <v>2.4423076923076925</v>
      </c>
      <c r="N14" s="109">
        <v>169.14769230769232</v>
      </c>
      <c r="O14" s="109">
        <v>69.257322834645677</v>
      </c>
      <c r="P14" s="109">
        <v>80.92307692307692</v>
      </c>
      <c r="Q14" s="109">
        <v>0</v>
      </c>
      <c r="R14" s="109">
        <v>0</v>
      </c>
      <c r="S14" s="109">
        <v>31.39903846153846</v>
      </c>
      <c r="T14" s="109">
        <v>4559.166923076923</v>
      </c>
      <c r="U14" s="109">
        <v>379.1606481018045</v>
      </c>
      <c r="V14" s="109">
        <v>4</v>
      </c>
      <c r="W14" s="109">
        <v>0</v>
      </c>
    </row>
    <row r="15" spans="1:23" x14ac:dyDescent="0.25">
      <c r="A15" s="113"/>
      <c r="B15" s="115" t="s">
        <v>38</v>
      </c>
      <c r="C15" s="109">
        <v>22.29326923076923</v>
      </c>
      <c r="D15" s="109">
        <v>0</v>
      </c>
      <c r="E15" s="109">
        <v>0</v>
      </c>
      <c r="F15" s="109">
        <v>0</v>
      </c>
      <c r="G15" s="109">
        <v>603.01923076923072</v>
      </c>
      <c r="H15" s="109">
        <v>1.75</v>
      </c>
      <c r="I15" s="109">
        <v>185.46153846153845</v>
      </c>
      <c r="J15" s="109">
        <v>1.75</v>
      </c>
      <c r="K15" s="109">
        <v>185.46153846153845</v>
      </c>
      <c r="L15" s="109">
        <v>105.97802197802197</v>
      </c>
      <c r="M15" s="109">
        <v>0.23557692307692307</v>
      </c>
      <c r="N15" s="109">
        <v>29.307692307692307</v>
      </c>
      <c r="O15" s="109">
        <v>0</v>
      </c>
      <c r="P15" s="109">
        <v>32.15625</v>
      </c>
      <c r="Q15" s="109">
        <v>0</v>
      </c>
      <c r="R15" s="109">
        <v>0</v>
      </c>
      <c r="S15" s="109">
        <v>1.9855769230769231</v>
      </c>
      <c r="T15" s="109">
        <v>214.76923076923077</v>
      </c>
      <c r="U15" s="109">
        <v>0</v>
      </c>
      <c r="V15" s="109">
        <v>0</v>
      </c>
      <c r="W15" s="109">
        <v>0</v>
      </c>
    </row>
    <row r="16" spans="1:23" x14ac:dyDescent="0.25">
      <c r="A16" s="113"/>
      <c r="B16" s="112" t="s">
        <v>39</v>
      </c>
      <c r="C16" s="109">
        <v>5.5</v>
      </c>
      <c r="D16" s="109">
        <v>14.754807692307692</v>
      </c>
      <c r="E16" s="109">
        <v>2058.9230769230771</v>
      </c>
      <c r="F16" s="109">
        <v>139.54252199413492</v>
      </c>
      <c r="G16" s="109">
        <v>0</v>
      </c>
      <c r="H16" s="109">
        <v>10.322115384615385</v>
      </c>
      <c r="I16" s="109">
        <v>1375.4807692307693</v>
      </c>
      <c r="J16" s="109">
        <v>10.322115384615385</v>
      </c>
      <c r="K16" s="109">
        <v>1375.4807692307693</v>
      </c>
      <c r="L16" s="109">
        <v>133.25570563577085</v>
      </c>
      <c r="M16" s="109">
        <v>1.9038461538461537</v>
      </c>
      <c r="N16" s="109">
        <v>116.53846153846153</v>
      </c>
      <c r="O16" s="109">
        <v>61.212121212121211</v>
      </c>
      <c r="P16" s="109">
        <v>66.134615384615387</v>
      </c>
      <c r="Q16" s="109">
        <v>0</v>
      </c>
      <c r="R16" s="109">
        <v>0</v>
      </c>
      <c r="S16" s="109">
        <v>26.98076923076923</v>
      </c>
      <c r="T16" s="109">
        <v>3550.9423076923081</v>
      </c>
      <c r="U16" s="109">
        <v>334.01034884202699</v>
      </c>
      <c r="V16" s="109">
        <v>0</v>
      </c>
      <c r="W16" s="109">
        <v>0</v>
      </c>
    </row>
    <row r="17" spans="1:23" x14ac:dyDescent="0.25">
      <c r="A17" s="113"/>
      <c r="B17" s="115" t="s">
        <v>40</v>
      </c>
      <c r="C17" s="109">
        <v>3.8990384615384617</v>
      </c>
      <c r="D17" s="109">
        <v>11.764423076923077</v>
      </c>
      <c r="E17" s="109">
        <v>1137.0576923076924</v>
      </c>
      <c r="F17" s="109">
        <v>96.652227217000416</v>
      </c>
      <c r="G17" s="109">
        <v>11.115384615384615</v>
      </c>
      <c r="H17" s="109">
        <v>8.240384615384615</v>
      </c>
      <c r="I17" s="109">
        <v>711.05769230769226</v>
      </c>
      <c r="J17" s="109">
        <v>8.240384615384615</v>
      </c>
      <c r="K17" s="109">
        <v>711.05769230769226</v>
      </c>
      <c r="L17" s="109">
        <v>86.289381563593935</v>
      </c>
      <c r="M17" s="109">
        <v>2.1009615384615383</v>
      </c>
      <c r="N17" s="109">
        <v>90.980769230769226</v>
      </c>
      <c r="O17" s="109">
        <v>43.304347826086961</v>
      </c>
      <c r="P17" s="109">
        <v>42.25</v>
      </c>
      <c r="Q17" s="109">
        <v>0</v>
      </c>
      <c r="R17" s="109">
        <v>0</v>
      </c>
      <c r="S17" s="109">
        <v>22.105769230769234</v>
      </c>
      <c r="T17" s="109">
        <v>1939.096153846154</v>
      </c>
      <c r="U17" s="109">
        <v>226.24595660668132</v>
      </c>
      <c r="V17" s="109">
        <v>0</v>
      </c>
      <c r="W17" s="109">
        <v>0</v>
      </c>
    </row>
    <row r="18" spans="1:23" x14ac:dyDescent="0.25">
      <c r="A18" s="113"/>
      <c r="B18" s="112"/>
      <c r="C18" s="107"/>
      <c r="D18" s="109"/>
      <c r="E18" s="107"/>
      <c r="F18" s="109"/>
      <c r="G18" s="114"/>
      <c r="H18" s="107"/>
      <c r="I18" s="107"/>
      <c r="J18" s="114"/>
      <c r="K18" s="114"/>
      <c r="L18" s="109"/>
      <c r="M18" s="114"/>
      <c r="N18" s="114"/>
      <c r="O18" s="109"/>
      <c r="P18" s="114"/>
      <c r="Q18" s="114"/>
      <c r="R18" s="114"/>
      <c r="S18" s="109"/>
      <c r="T18" s="109"/>
      <c r="U18" s="109"/>
      <c r="V18" s="109"/>
      <c r="W18" s="109"/>
    </row>
    <row r="19" spans="1:23" x14ac:dyDescent="0.25">
      <c r="A19" s="113"/>
      <c r="B19" s="112" t="s">
        <v>41</v>
      </c>
      <c r="C19" s="109">
        <v>0</v>
      </c>
      <c r="D19" s="109">
        <v>4.6372549019607847</v>
      </c>
      <c r="E19" s="109">
        <v>1186.0588235294117</v>
      </c>
      <c r="F19" s="109">
        <v>255.76744186046508</v>
      </c>
      <c r="G19" s="109">
        <v>10</v>
      </c>
      <c r="H19" s="109">
        <v>5.6519607843137258</v>
      </c>
      <c r="I19" s="109">
        <v>775.82352941176475</v>
      </c>
      <c r="J19" s="109">
        <v>5.6519607843137258</v>
      </c>
      <c r="K19" s="109">
        <v>775.82352941176475</v>
      </c>
      <c r="L19" s="109">
        <v>137.26626192541198</v>
      </c>
      <c r="M19" s="109">
        <v>0.15686274509803921</v>
      </c>
      <c r="N19" s="109">
        <v>16.313725490196077</v>
      </c>
      <c r="O19" s="109">
        <v>104</v>
      </c>
      <c r="P19" s="109">
        <v>70.470588235294116</v>
      </c>
      <c r="Q19" s="109">
        <v>0</v>
      </c>
      <c r="R19" s="109">
        <v>0</v>
      </c>
      <c r="S19" s="109">
        <v>10.446078431372548</v>
      </c>
      <c r="T19" s="109">
        <v>1978.1960784313726</v>
      </c>
      <c r="U19" s="109">
        <v>497.03370378587704</v>
      </c>
      <c r="V19" s="109">
        <v>0</v>
      </c>
      <c r="W19" s="109">
        <v>0</v>
      </c>
    </row>
    <row r="20" spans="1:23" ht="16.5" thickBot="1" x14ac:dyDescent="0.3">
      <c r="A20" s="111"/>
      <c r="B20" s="110"/>
      <c r="C20" s="108"/>
      <c r="D20" s="109"/>
      <c r="E20" s="108"/>
      <c r="F20" s="108"/>
      <c r="G20" s="106"/>
      <c r="H20" s="108"/>
      <c r="I20" s="107"/>
      <c r="J20" s="106"/>
      <c r="K20" s="106"/>
      <c r="L20" s="106"/>
      <c r="M20" s="106"/>
      <c r="N20" s="106"/>
      <c r="O20" s="106"/>
      <c r="P20" s="106"/>
      <c r="Q20" s="106"/>
      <c r="R20" s="106"/>
      <c r="S20" s="105"/>
      <c r="T20" s="105"/>
      <c r="U20" s="105"/>
      <c r="V20" s="104"/>
      <c r="W20" s="103"/>
    </row>
    <row r="21" spans="1:23" ht="21.95" customHeight="1" thickTop="1" thickBot="1" x14ac:dyDescent="0.4">
      <c r="A21" s="102"/>
      <c r="B21" s="101"/>
      <c r="C21" s="100">
        <v>49.081730769230766</v>
      </c>
      <c r="D21" s="100">
        <v>80.940139517345401</v>
      </c>
      <c r="E21" s="100">
        <v>12454.885746606335</v>
      </c>
      <c r="F21" s="100">
        <v>153.87774002955931</v>
      </c>
      <c r="G21" s="100">
        <v>713.13461538461536</v>
      </c>
      <c r="H21" s="100">
        <v>96.627922322775262</v>
      </c>
      <c r="I21" s="100">
        <v>0.1354974506049757</v>
      </c>
      <c r="J21" s="100">
        <v>96.627922322775262</v>
      </c>
      <c r="K21" s="100">
        <v>11985.169683257918</v>
      </c>
      <c r="L21" s="100">
        <v>124.03422732430009</v>
      </c>
      <c r="M21" s="100">
        <v>14.656862745098037</v>
      </c>
      <c r="N21" s="100">
        <v>1002.9037254901959</v>
      </c>
      <c r="O21" s="100">
        <v>68.425538461538466</v>
      </c>
      <c r="P21" s="100">
        <v>612.53068438914033</v>
      </c>
      <c r="Q21" s="100">
        <v>0</v>
      </c>
      <c r="R21" s="100">
        <v>0</v>
      </c>
      <c r="S21" s="100">
        <v>192.2249245852187</v>
      </c>
      <c r="T21" s="100">
        <v>25442.959155354449</v>
      </c>
      <c r="U21" s="100">
        <v>132.360354466285</v>
      </c>
      <c r="V21" s="100">
        <v>38</v>
      </c>
      <c r="W21" s="99" t="e">
        <v>#VALUE!</v>
      </c>
    </row>
    <row r="22" spans="1:23" ht="16.5" thickTop="1" x14ac:dyDescent="0.25">
      <c r="B22"/>
      <c r="C22" s="89"/>
    </row>
    <row r="23" spans="1:23" x14ac:dyDescent="0.25">
      <c r="B23" s="98" t="s">
        <v>42</v>
      </c>
      <c r="C23" s="97"/>
      <c r="D23" s="75"/>
      <c r="E23" s="75"/>
      <c r="F23" s="75"/>
      <c r="G23" s="75"/>
      <c r="H23" s="95"/>
      <c r="I23" s="95"/>
      <c r="J23" s="96"/>
      <c r="K23" s="95"/>
    </row>
    <row r="24" spans="1:23" x14ac:dyDescent="0.25">
      <c r="B24" s="90"/>
      <c r="C24" s="94"/>
      <c r="D24" s="94"/>
      <c r="E24" s="93"/>
      <c r="F24" s="93"/>
      <c r="G24" s="93"/>
      <c r="H24" s="93"/>
      <c r="I24" s="93"/>
      <c r="J24" s="92"/>
      <c r="K24" s="91"/>
    </row>
    <row r="25" spans="1:23" x14ac:dyDescent="0.25">
      <c r="B25" s="90"/>
      <c r="C25" s="89"/>
    </row>
    <row r="26" spans="1:23" x14ac:dyDescent="0.25">
      <c r="B26" s="90"/>
    </row>
    <row r="27" spans="1:23" x14ac:dyDescent="0.25">
      <c r="B27" s="90"/>
    </row>
    <row r="28" spans="1:23" x14ac:dyDescent="0.25">
      <c r="B28" s="90"/>
      <c r="C28" s="89"/>
    </row>
    <row r="29" spans="1:23" x14ac:dyDescent="0.25">
      <c r="C29" s="89"/>
    </row>
    <row r="30" spans="1:23" x14ac:dyDescent="0.25">
      <c r="C30" s="89"/>
    </row>
    <row r="31" spans="1:23" x14ac:dyDescent="0.25">
      <c r="C31" s="89"/>
    </row>
    <row r="32" spans="1:23" x14ac:dyDescent="0.25">
      <c r="C32" s="89"/>
    </row>
    <row r="33" spans="3:3" x14ac:dyDescent="0.25">
      <c r="C33" s="89"/>
    </row>
    <row r="34" spans="3:3" x14ac:dyDescent="0.25">
      <c r="C34" s="89"/>
    </row>
    <row r="35" spans="3:3" x14ac:dyDescent="0.25">
      <c r="C35" s="89"/>
    </row>
    <row r="36" spans="3:3" x14ac:dyDescent="0.25">
      <c r="C36" s="89"/>
    </row>
    <row r="37" spans="3:3" x14ac:dyDescent="0.25">
      <c r="C37" s="89"/>
    </row>
    <row r="38" spans="3:3" x14ac:dyDescent="0.25">
      <c r="C38" s="89"/>
    </row>
    <row r="39" spans="3:3" x14ac:dyDescent="0.25">
      <c r="C39" s="89"/>
    </row>
    <row r="40" spans="3:3" x14ac:dyDescent="0.25">
      <c r="C40" s="89"/>
    </row>
  </sheetData>
  <mergeCells count="10">
    <mergeCell ref="V7:W7"/>
    <mergeCell ref="B5:U5"/>
    <mergeCell ref="B6:U6"/>
    <mergeCell ref="C7:C8"/>
    <mergeCell ref="D7:F7"/>
    <mergeCell ref="G7:I7"/>
    <mergeCell ref="J7:L7"/>
    <mergeCell ref="M7:O7"/>
    <mergeCell ref="S7:U7"/>
    <mergeCell ref="P7:R7"/>
  </mergeCells>
  <pageMargins left="0.75" right="0.75" top="1" bottom="1" header="0.5" footer="0.5"/>
  <pageSetup orientation="portrait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Averages</vt:lpstr>
    </vt:vector>
  </TitlesOfParts>
  <Company>UW Medical Foundation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Fleming</dc:creator>
  <cp:lastModifiedBy>Betty</cp:lastModifiedBy>
  <dcterms:created xsi:type="dcterms:W3CDTF">2017-12-22T13:44:31Z</dcterms:created>
  <dcterms:modified xsi:type="dcterms:W3CDTF">2017-12-22T20:24:37Z</dcterms:modified>
</cp:coreProperties>
</file>