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vid\desktop\"/>
    </mc:Choice>
  </mc:AlternateContent>
  <xr:revisionPtr revIDLastSave="0" documentId="8_{10C996B2-5C0E-43FA-AA7C-F1AC3E000F3A}" xr6:coauthVersionLast="47" xr6:coauthVersionMax="47" xr10:uidLastSave="{00000000-0000-0000-0000-000000000000}"/>
  <bookViews>
    <workbookView xWindow="-120" yWindow="-120" windowWidth="20730" windowHeight="11310" xr2:uid="{9FCEE46F-82EC-40F9-84F9-8568E8C8B7E4}"/>
  </bookViews>
  <sheets>
    <sheet name="Sheet1" sheetId="1" r:id="rId1"/>
    <sheet name="Invoice" sheetId="2" r:id="rId2"/>
    <sheet name="Inventory List" sheetId="3" r:id="rId3"/>
    <sheet name="VLOOKUP-Approximate Matches" sheetId="4" r:id="rId4"/>
    <sheet name="Tax Rate" sheetId="5" r:id="rId5"/>
    <sheet name="XLOOKUP-Introduction" sheetId="6" r:id="rId6"/>
  </sheets>
  <externalReferences>
    <externalReference r:id="rId7"/>
    <externalReference r:id="rId8"/>
  </externalReferences>
  <definedNames>
    <definedName name="__IntlFixup" hidden="1">TRUE</definedName>
    <definedName name="_Order1" hidden="1">0</definedName>
    <definedName name="Data.Dump" hidden="1">OFFSET([0]!Data.Top.Left,1,0)</definedName>
    <definedName name="HTML_CodePage" hidden="1">1252</definedName>
    <definedName name="HTML_Control" hidden="1">{"'Leverage'!$B$2:$M$418"}</definedName>
    <definedName name="HTML_Description" hidden="1">""</definedName>
    <definedName name="HTML_Email" hidden="1">""</definedName>
    <definedName name="HTML_Header" hidden="1">"Leverage"</definedName>
    <definedName name="HTML_LastUpdate" hidden="1">"8/21/00"</definedName>
    <definedName name="HTML_LineAfter" hidden="1">FALSE</definedName>
    <definedName name="HTML_LineBefore" hidden="1">FALSE</definedName>
    <definedName name="HTML_Name" hidden="1">"Frank Vickers"</definedName>
    <definedName name="HTML_OBDlg2" hidden="1">TRUE</definedName>
    <definedName name="HTML_OBDlg4" hidden="1">TRUE</definedName>
    <definedName name="HTML_OS" hidden="1">0</definedName>
    <definedName name="HTML_PathFile" hidden="1">"C:\my documents\lever.htm"</definedName>
    <definedName name="HTML_Title" hidden="1">"leverage"</definedName>
    <definedName name="Interest">[1]Amortization!$B$1</definedName>
    <definedName name="Loan">[1]Amortization!$B$3</definedName>
    <definedName name="Months">#REF!</definedName>
    <definedName name="Ownership" hidden="1">OFFSET([0]!Data.Top.Left,1,0)</definedName>
    <definedName name="Payment">[1]Amortization!$B$4</definedName>
    <definedName name="Term">[1]Amortization!$B$2</definedName>
    <definedName name="Total_Interest">[1]Amortization!#REF!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" i="6" l="1"/>
  <c r="P4" i="6"/>
  <c r="O4" i="6"/>
  <c r="N4" i="6"/>
  <c r="M4" i="6"/>
  <c r="L4" i="6"/>
  <c r="K4" i="6"/>
  <c r="J4" i="6"/>
  <c r="I4" i="6"/>
  <c r="H4" i="6"/>
  <c r="G4" i="6"/>
  <c r="F4" i="6"/>
  <c r="B3" i="6" a="1"/>
  <c r="B3" i="6" s="1"/>
  <c r="B2" i="6"/>
  <c r="C6" i="5" l="1"/>
  <c r="C5" i="5"/>
  <c r="C4" i="5"/>
  <c r="C3" i="5"/>
  <c r="C2" i="5"/>
  <c r="M11" i="4"/>
  <c r="M12" i="4" s="1"/>
  <c r="J10" i="4"/>
  <c r="D7" i="4"/>
  <c r="D6" i="4"/>
  <c r="D5" i="4"/>
  <c r="D4" i="4"/>
  <c r="D3" i="4"/>
  <c r="F17" i="2"/>
  <c r="E17" i="2"/>
  <c r="E16" i="2"/>
  <c r="F16" i="2" s="1"/>
  <c r="E15" i="2"/>
  <c r="F15" i="2" s="1"/>
  <c r="E14" i="2"/>
  <c r="F14" i="2" s="1"/>
  <c r="B8" i="2"/>
  <c r="F18" i="2" l="1"/>
  <c r="F20" i="2" s="1"/>
  <c r="F21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</author>
  </authors>
  <commentList>
    <comment ref="B8" authorId="0" shapeId="0" xr:uid="{A0B016B4-6F58-48E5-B83A-E69D518EDC07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D3" authorId="0" shapeId="0" xr:uid="{63E82C2F-F35C-4D0F-A1F3-2A4336ABB827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J10" authorId="0" shapeId="0" xr:uid="{5E78BE9E-21B5-4D40-87EF-2588867C7582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</author>
  </authors>
  <commentList>
    <comment ref="C6" authorId="0" shapeId="0" xr:uid="{B58C0EAC-37DE-4DCB-A631-0E3D7A6F186F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David Ringstrom</author>
  </authors>
  <commentList>
    <comment ref="B2" authorId="0" shapeId="0" xr:uid="{6CEDCE7B-671D-4D86-9B5F-30F443204D5B}">
      <text>
        <r>
          <rPr>
            <sz val="11"/>
            <color theme="1"/>
            <rFont val="Calibri"/>
            <family val="2"/>
            <scheme val="minor"/>
          </rPr>
          <t/>
        </r>
      </text>
    </comment>
    <comment ref="B3" authorId="0" shapeId="0" xr:uid="{D38E5E26-B610-4655-97FF-37C6806E2E13}">
      <text>
        <r>
          <rPr>
            <sz val="11"/>
            <color theme="1"/>
            <rFont val="Calibri"/>
            <family val="2"/>
            <scheme val="minor"/>
          </rPr>
          <t/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<sst xmlns="http://schemas.openxmlformats.org/spreadsheetml/2006/main" count="281" uniqueCount="212">
  <si>
    <t>Office Warehouse</t>
  </si>
  <si>
    <t>INVOICE</t>
  </si>
  <si>
    <t>Company Name</t>
  </si>
  <si>
    <t>Address</t>
  </si>
  <si>
    <t>City</t>
  </si>
  <si>
    <t>State</t>
  </si>
  <si>
    <t>Zip</t>
  </si>
  <si>
    <t>44 West Elm</t>
  </si>
  <si>
    <t>Date:</t>
  </si>
  <si>
    <t>ABC Telecom</t>
  </si>
  <si>
    <t>1863 Lake Circle</t>
  </si>
  <si>
    <t>Congers</t>
  </si>
  <si>
    <t>NJ</t>
  </si>
  <si>
    <t>Springfield, OH 45503</t>
  </si>
  <si>
    <t>Invoice #:</t>
  </si>
  <si>
    <t>Atlantic Northern</t>
  </si>
  <si>
    <t>771 Oak Blvd.</t>
  </si>
  <si>
    <t>Palm Desert</t>
  </si>
  <si>
    <t>KY</t>
  </si>
  <si>
    <t>(555) 555-5555</t>
  </si>
  <si>
    <t>BLAND Corporation</t>
  </si>
  <si>
    <t>3753 Elm Street</t>
  </si>
  <si>
    <t>Mauldin</t>
  </si>
  <si>
    <t>PA</t>
  </si>
  <si>
    <t>Central Perk</t>
  </si>
  <si>
    <t>2865 Fifth Avenue</t>
  </si>
  <si>
    <t>Sanger</t>
  </si>
  <si>
    <t>CA</t>
  </si>
  <si>
    <t>Bill To:</t>
  </si>
  <si>
    <t>Ship To:</t>
  </si>
  <si>
    <t>Extensive Enterprise</t>
  </si>
  <si>
    <t>1334 View Road</t>
  </si>
  <si>
    <t>Hailey</t>
  </si>
  <si>
    <t>OH</t>
  </si>
  <si>
    <t>Universal Export</t>
  </si>
  <si>
    <t>Fake Brothers</t>
  </si>
  <si>
    <t>3089 Maple Blvd.</t>
  </si>
  <si>
    <t>Holtsville</t>
  </si>
  <si>
    <t>NY</t>
  </si>
  <si>
    <t>Foo Bars</t>
  </si>
  <si>
    <t>3845 Elm Street</t>
  </si>
  <si>
    <t>Jackson</t>
  </si>
  <si>
    <t xml:space="preserve">Galaxy Corp </t>
  </si>
  <si>
    <t>4011 View Blvd.</t>
  </si>
  <si>
    <t>Perry Hall</t>
  </si>
  <si>
    <t>Krustyco</t>
  </si>
  <si>
    <t>671 Pine Blvd.</t>
  </si>
  <si>
    <t>Wyoming</t>
  </si>
  <si>
    <t>ITEM ID</t>
  </si>
  <si>
    <t>DESCRIPTION</t>
  </si>
  <si>
    <t>QTY</t>
  </si>
  <si>
    <t>UNIT PRICE</t>
  </si>
  <si>
    <t>AMOUNT</t>
  </si>
  <si>
    <t>Mainway Toys</t>
  </si>
  <si>
    <t>840 View Road</t>
  </si>
  <si>
    <t>Williston Park</t>
  </si>
  <si>
    <t>ME</t>
  </si>
  <si>
    <t>Mammoth Pictures</t>
  </si>
  <si>
    <t>1659 Lake Avenue</t>
  </si>
  <si>
    <t>Grandview</t>
  </si>
  <si>
    <t>Megadodo Publications</t>
  </si>
  <si>
    <t>1500 Sixth Street</t>
  </si>
  <si>
    <t>Hermitage</t>
  </si>
  <si>
    <t>CO</t>
  </si>
  <si>
    <t>Monarch Playing Card Co.</t>
  </si>
  <si>
    <t>3669 Ninth Street</t>
  </si>
  <si>
    <t>Alamo</t>
  </si>
  <si>
    <t>WV</t>
  </si>
  <si>
    <t>Mr. Sparkle</t>
  </si>
  <si>
    <t>1083 Pine Blvd.</t>
  </si>
  <si>
    <t>Nogales</t>
  </si>
  <si>
    <t>VA</t>
  </si>
  <si>
    <t>Nordyne Defense Dynamics</t>
  </si>
  <si>
    <t>4581 Fifth Street</t>
  </si>
  <si>
    <t>Branford</t>
  </si>
  <si>
    <t>MO</t>
  </si>
  <si>
    <t>SpringShield</t>
  </si>
  <si>
    <t>1463 Lake Circle</t>
  </si>
  <si>
    <t>Oro Valley</t>
  </si>
  <si>
    <t>AK</t>
  </si>
  <si>
    <t>MAKE ALL CHECKS PAYABLE TO:</t>
  </si>
  <si>
    <t>SUBTOTAL</t>
  </si>
  <si>
    <t>Tip Top Cafe</t>
  </si>
  <si>
    <t>2864 Main Avenue</t>
  </si>
  <si>
    <t>Laguna Hills</t>
  </si>
  <si>
    <t>FL</t>
  </si>
  <si>
    <t>TAX RATE</t>
  </si>
  <si>
    <t>3611 Fifth Street</t>
  </si>
  <si>
    <t>Norridge</t>
  </si>
  <si>
    <t>TX</t>
  </si>
  <si>
    <t>SALES TAX</t>
  </si>
  <si>
    <t>Vandelay Industries</t>
  </si>
  <si>
    <t>1764 Sixth Blvd.</t>
  </si>
  <si>
    <t>South Milwaukee</t>
  </si>
  <si>
    <t>TOTAL</t>
  </si>
  <si>
    <t>Water and Power</t>
  </si>
  <si>
    <t>3448 Oak Street</t>
  </si>
  <si>
    <t>Grove City</t>
  </si>
  <si>
    <t>As referred to during the presentation:</t>
  </si>
  <si>
    <t>Page 3</t>
  </si>
  <si>
    <t>Addresses</t>
  </si>
  <si>
    <t>Page 4</t>
  </si>
  <si>
    <t>Function Wizard</t>
  </si>
  <si>
    <t>Page 5</t>
  </si>
  <si>
    <t>Lookup_value</t>
  </si>
  <si>
    <t>Page 6</t>
  </si>
  <si>
    <t>Table_array</t>
  </si>
  <si>
    <t>Page 7</t>
  </si>
  <si>
    <t>Column_index_num</t>
  </si>
  <si>
    <t>Page 8</t>
  </si>
  <si>
    <t>Range_lookup</t>
  </si>
  <si>
    <t>Page 9</t>
  </si>
  <si>
    <t>Address - Formula</t>
  </si>
  <si>
    <t>Page 10</t>
  </si>
  <si>
    <t>#N/A Error with VLOOKUP</t>
  </si>
  <si>
    <t>Page 11</t>
  </si>
  <si>
    <t>Overcoming Unwanted AutoCorrections</t>
  </si>
  <si>
    <t>Page 12</t>
  </si>
  <si>
    <t>Extraneous Spaces Triggers #N/A in VLOOKUP</t>
  </si>
  <si>
    <t>Page 13</t>
  </si>
  <si>
    <t>Future-proofing VLOOKUP</t>
  </si>
  <si>
    <t>Page 14</t>
  </si>
  <si>
    <t>Using the Table feature with VLOOKUP</t>
  </si>
  <si>
    <t>Page 15</t>
  </si>
  <si>
    <t>Undoing the Table Feature</t>
  </si>
  <si>
    <t>Page 16</t>
  </si>
  <si>
    <t>IFERROR Function with VLOOKUP</t>
  </si>
  <si>
    <t>Page 17</t>
  </si>
  <si>
    <t>Other Types of VLOOKUP Errors</t>
  </si>
  <si>
    <t>Page 20</t>
  </si>
  <si>
    <t>Concatenate City, State and Zip</t>
  </si>
  <si>
    <t>Page 21</t>
  </si>
  <si>
    <t>City, State Zip - Formula</t>
  </si>
  <si>
    <t>Page 22</t>
  </si>
  <si>
    <t>Viewing Two Worksheets at Once</t>
  </si>
  <si>
    <t>Page 23</t>
  </si>
  <si>
    <t>Page 24</t>
  </si>
  <si>
    <t>Look-Up Data From a Second Workbook</t>
  </si>
  <si>
    <t>Page 25</t>
  </si>
  <si>
    <t>Item ID Look-Up</t>
  </si>
  <si>
    <t>Page 26</t>
  </si>
  <si>
    <t>Perfecting the Item ID Lookup</t>
  </si>
  <si>
    <t>Page 27</t>
  </si>
  <si>
    <t>Price Look-Up</t>
  </si>
  <si>
    <t>ID</t>
  </si>
  <si>
    <t>Description</t>
  </si>
  <si>
    <t>Price</t>
  </si>
  <si>
    <t>Red Widget</t>
  </si>
  <si>
    <t>Red Widget with Sparkles</t>
  </si>
  <si>
    <t>Blue Widget</t>
  </si>
  <si>
    <t>Blue Widget with Polka Dots</t>
  </si>
  <si>
    <t>Green Widget</t>
  </si>
  <si>
    <t>Green Widget with Stripes</t>
  </si>
  <si>
    <t>Orange Widget</t>
  </si>
  <si>
    <t>Orange Widget with Plaid</t>
  </si>
  <si>
    <t>Purple Widget</t>
  </si>
  <si>
    <t>Purple Widget with Triangles</t>
  </si>
  <si>
    <t>Pink Widget</t>
  </si>
  <si>
    <t>Pink Widget with Squares</t>
  </si>
  <si>
    <t>Black Widget</t>
  </si>
  <si>
    <t>Black Widget with Hexagons</t>
  </si>
  <si>
    <t>Subject</t>
  </si>
  <si>
    <t>Score</t>
  </si>
  <si>
    <t>Grade</t>
  </si>
  <si>
    <t>Sales</t>
  </si>
  <si>
    <t>Commission Rate</t>
  </si>
  <si>
    <t>Single</t>
  </si>
  <si>
    <t>American Literature</t>
  </si>
  <si>
    <t>F</t>
  </si>
  <si>
    <t>Calculus</t>
  </si>
  <si>
    <t>D</t>
  </si>
  <si>
    <t>Physics</t>
  </si>
  <si>
    <t>C</t>
  </si>
  <si>
    <t>U.S. History</t>
  </si>
  <si>
    <t>B</t>
  </si>
  <si>
    <t>AP Spanish</t>
  </si>
  <si>
    <t>A</t>
  </si>
  <si>
    <t xml:space="preserve">Sales </t>
  </si>
  <si>
    <t>Rate</t>
  </si>
  <si>
    <t>Income</t>
  </si>
  <si>
    <t>Tax Rate</t>
  </si>
  <si>
    <t>Page 30</t>
  </si>
  <si>
    <t>VLOOKUP Approximate Matches</t>
  </si>
  <si>
    <t>Client</t>
  </si>
  <si>
    <t>Taxable Income</t>
  </si>
  <si>
    <t>Adam</t>
  </si>
  <si>
    <t>Brittany</t>
  </si>
  <si>
    <t>James</t>
  </si>
  <si>
    <t>Cheryl</t>
  </si>
  <si>
    <t>Brandon</t>
  </si>
  <si>
    <t>Page 32</t>
  </si>
  <si>
    <t>Tax Rates</t>
  </si>
  <si>
    <t>March</t>
  </si>
  <si>
    <t>Account #</t>
  </si>
  <si>
    <t>Account Name</t>
  </si>
  <si>
    <t>January</t>
  </si>
  <si>
    <t>February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</si>
  <si>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</si>
  <si>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</si>
  <si>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</si>
  <si>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</si>
  <si>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</si>
  <si>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</si>
  <si>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</si>
  <si>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</si>
  <si>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</si>
  <si>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Product Sales</t>
  </si>
  <si>
    <t>Services</t>
  </si>
  <si>
    <t>Other Income</t>
  </si>
  <si>
    <t>Interest Income</t>
  </si>
  <si>
    <t>XLOOKUP Introduction (Microsoft 365)</t>
  </si>
  <si>
    <t>Page 37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</si>
</sst>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0000"/>
    <numFmt numFmtId="165" formatCode="_(* #,##0_);_(* \(#,##0\);_(* 0_);_(@_)"/>
    <numFmt numFmtId="166" formatCode="_(* #,##0_);_(* \(#,##0\);_(* &quot;-&quot;??_);_(@_)"/>
    <numFmt numFmtId="167" formatCode="0.0%"/>
  </numFmts>
  <fonts count="2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9"/>
      <name val="Arial"/>
      <family val="2"/>
    </font>
    <font>
      <sz val="10"/>
      <color indexed="9"/>
      <name val="Arial"/>
      <family val="2"/>
    </font>
    <font>
      <sz val="26"/>
      <color indexed="9"/>
      <name val="Times New Roman"/>
      <family val="1"/>
    </font>
    <font>
      <sz val="10"/>
      <color indexed="8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b/>
      <sz val="10"/>
      <name val="Arial"/>
      <family val="2"/>
    </font>
    <font>
      <i/>
      <sz val="10"/>
      <color indexed="8"/>
      <name val="Arial"/>
      <family val="2"/>
    </font>
    <font>
      <sz val="10"/>
      <color theme="1"/>
      <name val="Arial"/>
      <family val="2"/>
    </font>
    <font>
      <b/>
      <sz val="11"/>
      <color rgb="FF1B4067"/>
      <name val="Calibri"/>
      <family val="2"/>
      <scheme val="minor"/>
    </font>
    <font>
      <b/>
      <sz val="10"/>
      <color rgb="FF1B4067"/>
      <name val="Arial"/>
      <family val="2"/>
    </font>
    <font>
      <sz val="11"/>
      <color rgb="FF000000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b/>
      <i/>
      <sz val="10"/>
      <color indexed="8"/>
      <name val="Arial"/>
      <family val="2"/>
    </font>
    <font>
      <u/>
      <sz val="10"/>
      <color indexed="12"/>
      <name val="Arial"/>
      <family val="2"/>
    </font>
    <font>
      <b/>
      <u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18"/>
        <bgColor indexed="26"/>
      </patternFill>
    </fill>
    <fill>
      <patternFill patternType="solid">
        <fgColor indexed="18"/>
        <bgColor indexed="9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9"/>
      </patternFill>
    </fill>
    <fill>
      <patternFill patternType="solid">
        <fgColor theme="0"/>
        <bgColor indexed="64"/>
      </patternFill>
    </fill>
    <fill>
      <patternFill patternType="solid">
        <fgColor rgb="FFC6D9EE"/>
        <bgColor indexed="64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FC057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1" fillId="0" borderId="0"/>
    <xf numFmtId="0" fontId="20" fillId="0" borderId="0" applyNumberFormat="0" applyFill="0" applyBorder="0" applyAlignment="0" applyProtection="0">
      <alignment vertical="top"/>
      <protection locked="0"/>
    </xf>
  </cellStyleXfs>
  <cellXfs count="110">
    <xf numFmtId="0" fontId="0" fillId="0" borderId="0" xfId="0"/>
    <xf numFmtId="0" fontId="3" fillId="0" borderId="0" xfId="4"/>
    <xf numFmtId="0" fontId="4" fillId="2" borderId="1" xfId="4" applyFont="1" applyFill="1" applyBorder="1" applyAlignment="1" applyProtection="1">
      <alignment vertical="center"/>
      <protection locked="0"/>
    </xf>
    <xf numFmtId="0" fontId="5" fillId="3" borderId="2" xfId="4" applyFont="1" applyFill="1" applyBorder="1"/>
    <xf numFmtId="0" fontId="6" fillId="3" borderId="2" xfId="4" applyFont="1" applyFill="1" applyBorder="1" applyAlignment="1">
      <alignment vertical="center"/>
    </xf>
    <xf numFmtId="0" fontId="6" fillId="3" borderId="3" xfId="4" applyFont="1" applyFill="1" applyBorder="1" applyAlignment="1">
      <alignment horizontal="right" vertical="center"/>
    </xf>
    <xf numFmtId="0" fontId="2" fillId="0" borderId="0" xfId="5" applyFont="1"/>
    <xf numFmtId="0" fontId="3" fillId="0" borderId="4" xfId="4" applyBorder="1"/>
    <xf numFmtId="0" fontId="7" fillId="4" borderId="5" xfId="4" applyFont="1" applyFill="1" applyBorder="1" applyAlignment="1" applyProtection="1">
      <alignment horizontal="left"/>
      <protection locked="0"/>
    </xf>
    <xf numFmtId="0" fontId="8" fillId="5" borderId="0" xfId="4" applyFont="1" applyFill="1"/>
    <xf numFmtId="0" fontId="7" fillId="5" borderId="0" xfId="4" applyFont="1" applyFill="1"/>
    <xf numFmtId="0" fontId="3" fillId="6" borderId="0" xfId="4" applyFill="1"/>
    <xf numFmtId="14" fontId="3" fillId="6" borderId="4" xfId="4" applyNumberFormat="1" applyFill="1" applyBorder="1" applyAlignment="1">
      <alignment horizontal="left"/>
    </xf>
    <xf numFmtId="0" fontId="1" fillId="0" borderId="0" xfId="5"/>
    <xf numFmtId="0" fontId="3" fillId="6" borderId="4" xfId="4" applyFill="1" applyBorder="1" applyAlignment="1">
      <alignment horizontal="left"/>
    </xf>
    <xf numFmtId="0" fontId="7" fillId="4" borderId="5" xfId="4" applyFont="1" applyFill="1" applyBorder="1" applyProtection="1">
      <protection locked="0"/>
    </xf>
    <xf numFmtId="0" fontId="7" fillId="5" borderId="4" xfId="4" applyFont="1" applyFill="1" applyBorder="1"/>
    <xf numFmtId="0" fontId="9" fillId="5" borderId="5" xfId="4" applyFont="1" applyFill="1" applyBorder="1"/>
    <xf numFmtId="0" fontId="10" fillId="6" borderId="0" xfId="4" applyFont="1" applyFill="1"/>
    <xf numFmtId="0" fontId="11" fillId="4" borderId="4" xfId="4" applyFont="1" applyFill="1" applyBorder="1" applyProtection="1">
      <protection locked="0"/>
    </xf>
    <xf numFmtId="0" fontId="12" fillId="6" borderId="5" xfId="5" applyFont="1" applyFill="1" applyBorder="1"/>
    <xf numFmtId="0" fontId="7" fillId="5" borderId="0" xfId="4" applyFont="1" applyFill="1" applyAlignment="1">
      <alignment horizontal="left"/>
    </xf>
    <xf numFmtId="0" fontId="7" fillId="4" borderId="4" xfId="4" applyFont="1" applyFill="1" applyBorder="1" applyProtection="1">
      <protection locked="0"/>
    </xf>
    <xf numFmtId="3" fontId="13" fillId="7" borderId="0" xfId="0" applyNumberFormat="1" applyFont="1" applyFill="1"/>
    <xf numFmtId="0" fontId="14" fillId="6" borderId="0" xfId="4" applyFont="1" applyFill="1"/>
    <xf numFmtId="0" fontId="15" fillId="0" borderId="5" xfId="0" applyFont="1" applyBorder="1"/>
    <xf numFmtId="0" fontId="0" fillId="0" borderId="0" xfId="5" applyFont="1"/>
    <xf numFmtId="0" fontId="3" fillId="6" borderId="6" xfId="4" applyFill="1" applyBorder="1"/>
    <xf numFmtId="0" fontId="3" fillId="6" borderId="7" xfId="4" applyFill="1" applyBorder="1"/>
    <xf numFmtId="0" fontId="16" fillId="8" borderId="8" xfId="4" applyFont="1" applyFill="1" applyBorder="1" applyAlignment="1">
      <alignment horizontal="center" vertical="center"/>
    </xf>
    <xf numFmtId="0" fontId="16" fillId="8" borderId="2" xfId="4" applyFont="1" applyFill="1" applyBorder="1" applyAlignment="1">
      <alignment horizontal="center" vertical="center"/>
    </xf>
    <xf numFmtId="0" fontId="16" fillId="8" borderId="9" xfId="4" applyFont="1" applyFill="1" applyBorder="1" applyAlignment="1">
      <alignment horizontal="center" vertical="center"/>
    </xf>
    <xf numFmtId="0" fontId="16" fillId="8" borderId="7" xfId="4" applyFont="1" applyFill="1" applyBorder="1" applyAlignment="1">
      <alignment horizontal="center" vertical="center"/>
    </xf>
    <xf numFmtId="164" fontId="1" fillId="0" borderId="0" xfId="5" applyNumberFormat="1"/>
    <xf numFmtId="0" fontId="0" fillId="0" borderId="10" xfId="0" applyBorder="1"/>
    <xf numFmtId="0" fontId="17" fillId="0" borderId="10" xfId="4" applyFont="1" applyBorder="1" applyAlignment="1">
      <alignment horizontal="center" vertical="center"/>
    </xf>
    <xf numFmtId="0" fontId="17" fillId="0" borderId="3" xfId="4" applyFont="1" applyBorder="1" applyAlignment="1">
      <alignment horizontal="center" vertical="center"/>
    </xf>
    <xf numFmtId="0" fontId="7" fillId="4" borderId="11" xfId="4" applyFont="1" applyFill="1" applyBorder="1" applyProtection="1">
      <protection locked="0"/>
    </xf>
    <xf numFmtId="0" fontId="3" fillId="6" borderId="11" xfId="4" applyFill="1" applyBorder="1"/>
    <xf numFmtId="0" fontId="7" fillId="9" borderId="11" xfId="4" applyFont="1" applyFill="1" applyBorder="1"/>
    <xf numFmtId="39" fontId="7" fillId="10" borderId="11" xfId="4" applyNumberFormat="1" applyFont="1" applyFill="1" applyBorder="1" applyProtection="1">
      <protection locked="0"/>
    </xf>
    <xf numFmtId="39" fontId="7" fillId="9" borderId="4" xfId="4" applyNumberFormat="1" applyFont="1" applyFill="1" applyBorder="1"/>
    <xf numFmtId="0" fontId="3" fillId="0" borderId="11" xfId="4" applyBorder="1"/>
    <xf numFmtId="0" fontId="3" fillId="0" borderId="5" xfId="4" applyBorder="1"/>
    <xf numFmtId="0" fontId="7" fillId="10" borderId="12" xfId="4" applyFont="1" applyFill="1" applyBorder="1" applyProtection="1">
      <protection locked="0"/>
    </xf>
    <xf numFmtId="0" fontId="3" fillId="6" borderId="12" xfId="4" applyFill="1" applyBorder="1"/>
    <xf numFmtId="0" fontId="7" fillId="9" borderId="12" xfId="4" applyFont="1" applyFill="1" applyBorder="1"/>
    <xf numFmtId="39" fontId="7" fillId="10" borderId="12" xfId="4" applyNumberFormat="1" applyFont="1" applyFill="1" applyBorder="1" applyProtection="1">
      <protection locked="0"/>
    </xf>
    <xf numFmtId="39" fontId="7" fillId="9" borderId="7" xfId="4" applyNumberFormat="1" applyFont="1" applyFill="1" applyBorder="1"/>
    <xf numFmtId="0" fontId="9" fillId="9" borderId="1" xfId="4" applyFont="1" applyFill="1" applyBorder="1"/>
    <xf numFmtId="0" fontId="7" fillId="9" borderId="2" xfId="4" applyFont="1" applyFill="1" applyBorder="1"/>
    <xf numFmtId="0" fontId="7" fillId="9" borderId="3" xfId="4" applyFont="1" applyFill="1" applyBorder="1"/>
    <xf numFmtId="0" fontId="7" fillId="9" borderId="13" xfId="4" applyFont="1" applyFill="1" applyBorder="1"/>
    <xf numFmtId="39" fontId="7" fillId="9" borderId="14" xfId="4" quotePrefix="1" applyNumberFormat="1" applyFont="1" applyFill="1" applyBorder="1"/>
    <xf numFmtId="10" fontId="7" fillId="9" borderId="4" xfId="4" quotePrefix="1" applyNumberFormat="1" applyFont="1" applyFill="1" applyBorder="1"/>
    <xf numFmtId="0" fontId="7" fillId="9" borderId="15" xfId="4" applyFont="1" applyFill="1" applyBorder="1"/>
    <xf numFmtId="39" fontId="7" fillId="9" borderId="16" xfId="4" quotePrefix="1" applyNumberFormat="1" applyFont="1" applyFill="1" applyBorder="1" applyAlignment="1">
      <alignment horizontal="right"/>
    </xf>
    <xf numFmtId="0" fontId="7" fillId="10" borderId="6" xfId="4" applyFont="1" applyFill="1" applyBorder="1" applyAlignment="1" applyProtection="1">
      <alignment horizontal="left"/>
      <protection locked="0"/>
    </xf>
    <xf numFmtId="0" fontId="7" fillId="9" borderId="17" xfId="4" applyFont="1" applyFill="1" applyBorder="1"/>
    <xf numFmtId="0" fontId="7" fillId="9" borderId="7" xfId="4" applyFont="1" applyFill="1" applyBorder="1" applyAlignment="1">
      <alignment horizontal="center"/>
    </xf>
    <xf numFmtId="0" fontId="7" fillId="9" borderId="18" xfId="4" applyFont="1" applyFill="1" applyBorder="1"/>
    <xf numFmtId="7" fontId="7" fillId="9" borderId="19" xfId="4" quotePrefix="1" applyNumberFormat="1" applyFont="1" applyFill="1" applyBorder="1" applyAlignment="1">
      <alignment horizontal="right"/>
    </xf>
    <xf numFmtId="0" fontId="7" fillId="0" borderId="0" xfId="4" applyFont="1"/>
    <xf numFmtId="0" fontId="9" fillId="0" borderId="0" xfId="4" applyFont="1"/>
    <xf numFmtId="0" fontId="18" fillId="0" borderId="0" xfId="4" applyFont="1" applyAlignment="1">
      <alignment horizontal="center"/>
    </xf>
    <xf numFmtId="0" fontId="7" fillId="0" borderId="0" xfId="4" applyFont="1" applyProtection="1">
      <protection locked="0"/>
    </xf>
    <xf numFmtId="0" fontId="18" fillId="0" borderId="0" xfId="4" applyFont="1"/>
    <xf numFmtId="0" fontId="19" fillId="0" borderId="0" xfId="4" applyFont="1" applyAlignment="1">
      <alignment horizontal="center"/>
    </xf>
    <xf numFmtId="0" fontId="7" fillId="0" borderId="0" xfId="4" applyFont="1" applyAlignment="1">
      <alignment horizontal="center"/>
    </xf>
    <xf numFmtId="0" fontId="21" fillId="0" borderId="0" xfId="4" applyFont="1"/>
    <xf numFmtId="0" fontId="22" fillId="0" borderId="0" xfId="0" applyFont="1"/>
    <xf numFmtId="44" fontId="1" fillId="0" borderId="0" xfId="2" applyFont="1"/>
    <xf numFmtId="0" fontId="3" fillId="0" borderId="0" xfId="4" applyAlignment="1">
      <alignment horizontal="left"/>
    </xf>
    <xf numFmtId="44" fontId="0" fillId="0" borderId="0" xfId="2" applyFont="1"/>
    <xf numFmtId="0" fontId="2" fillId="0" borderId="20" xfId="0" applyFont="1" applyBorder="1"/>
    <xf numFmtId="0" fontId="2" fillId="0" borderId="21" xfId="0" applyFont="1" applyBorder="1"/>
    <xf numFmtId="0" fontId="2" fillId="0" borderId="22" xfId="0" applyFont="1" applyBorder="1"/>
    <xf numFmtId="0" fontId="2" fillId="0" borderId="22" xfId="0" applyFont="1" applyBorder="1" applyAlignment="1">
      <alignment horizontal="center" wrapText="1"/>
    </xf>
    <xf numFmtId="0" fontId="0" fillId="0" borderId="23" xfId="0" applyBorder="1"/>
    <xf numFmtId="0" fontId="13" fillId="7" borderId="0" xfId="0" applyFont="1" applyFill="1"/>
    <xf numFmtId="0" fontId="0" fillId="0" borderId="24" xfId="0" applyBorder="1"/>
    <xf numFmtId="9" fontId="0" fillId="0" borderId="24" xfId="0" applyNumberFormat="1" applyBorder="1"/>
    <xf numFmtId="165" fontId="0" fillId="0" borderId="23" xfId="1" applyNumberFormat="1" applyFont="1" applyBorder="1"/>
    <xf numFmtId="10" fontId="0" fillId="0" borderId="24" xfId="0" applyNumberFormat="1" applyBorder="1"/>
    <xf numFmtId="0" fontId="15" fillId="0" borderId="0" xfId="0" applyFont="1"/>
    <xf numFmtId="3" fontId="0" fillId="0" borderId="23" xfId="0" applyNumberFormat="1" applyBorder="1"/>
    <xf numFmtId="166" fontId="0" fillId="0" borderId="23" xfId="1" applyNumberFormat="1" applyFont="1" applyBorder="1"/>
    <xf numFmtId="3" fontId="0" fillId="0" borderId="24" xfId="0" applyNumberFormat="1" applyBorder="1"/>
    <xf numFmtId="9" fontId="13" fillId="7" borderId="24" xfId="3" applyFont="1" applyFill="1" applyBorder="1"/>
    <xf numFmtId="4" fontId="15" fillId="0" borderId="24" xfId="0" applyNumberFormat="1" applyFont="1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167" fontId="15" fillId="0" borderId="27" xfId="3" applyNumberFormat="1" applyFont="1" applyFill="1" applyBorder="1"/>
    <xf numFmtId="0" fontId="2" fillId="0" borderId="0" xfId="0" applyFont="1"/>
    <xf numFmtId="43" fontId="1" fillId="0" borderId="0" xfId="1" applyFont="1"/>
    <xf numFmtId="167" fontId="15" fillId="11" borderId="0" xfId="0" applyNumberFormat="1" applyFont="1" applyFill="1"/>
    <xf numFmtId="3" fontId="1" fillId="0" borderId="23" xfId="1" applyNumberFormat="1" applyFont="1" applyBorder="1"/>
    <xf numFmtId="167" fontId="0" fillId="0" borderId="24" xfId="0" applyNumberFormat="1" applyBorder="1"/>
    <xf numFmtId="167" fontId="0" fillId="0" borderId="0" xfId="0" applyNumberFormat="1"/>
    <xf numFmtId="167" fontId="13" fillId="7" borderId="0" xfId="0" applyNumberFormat="1" applyFont="1" applyFill="1"/>
    <xf numFmtId="3" fontId="1" fillId="0" borderId="25" xfId="1" applyNumberFormat="1" applyFont="1" applyBorder="1"/>
    <xf numFmtId="167" fontId="0" fillId="0" borderId="27" xfId="0" applyNumberFormat="1" applyBorder="1"/>
    <xf numFmtId="0" fontId="22" fillId="0" borderId="0" xfId="0" applyFont="1" applyAlignment="1">
      <alignment horizontal="center"/>
    </xf>
    <xf numFmtId="14" fontId="22" fillId="0" borderId="0" xfId="0" applyNumberFormat="1" applyFont="1" applyAlignment="1">
      <alignment horizontal="center"/>
    </xf>
    <xf numFmtId="0" fontId="0" fillId="12" borderId="0" xfId="0" applyFill="1" applyAlignment="1">
      <alignment horizontal="center"/>
    </xf>
    <xf numFmtId="166" fontId="23" fillId="7" borderId="0" xfId="1" applyNumberFormat="1" applyFont="1" applyFill="1"/>
    <xf numFmtId="166" fontId="1" fillId="0" borderId="0" xfId="1" applyNumberFormat="1" applyFont="1" applyFill="1"/>
    <xf numFmtId="166" fontId="13" fillId="7" borderId="0" xfId="1" applyNumberFormat="1" applyFont="1" applyFill="1"/>
    <xf numFmtId="0" fontId="20" fillId="0" borderId="0" xfId="6" applyAlignment="1" applyProtection="1">
      <alignment horizontal="center" vertical="center"/>
    </xf>
  </cellXfs>
  <cellStyles count="7">
    <cellStyle name="Comma" xfId="1" builtinId="3"/>
    <cellStyle name="Currency" xfId="2" builtinId="4"/>
    <cellStyle name="Hyperlink" xfId="6" builtinId="8"/>
    <cellStyle name="Normal" xfId="0" builtinId="0"/>
    <cellStyle name="Normal 3" xfId="5" xr:uid="{CFE6C1CA-483E-4380-BD8C-16D6BC6EE79F}"/>
    <cellStyle name="Normal 6" xfId="4" xr:uid="{3664684C-18F1-4983-9BD0-0D832D371A25}"/>
    <cellStyle name="Percent" xfId="3" builtinId="5"/>
  </cellStyles>
  <dxfs count="4">
    <dxf>
      <font>
        <b/>
        <i val="0"/>
        <color rgb="FFFF0000"/>
      </font>
    </dxf>
    <dxf>
      <font>
        <b/>
        <i val="0"/>
        <color rgb="FFFF0000"/>
      </font>
    </dxf>
    <dxf>
      <fill>
        <patternFill>
          <bgColor rgb="FFFFC057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Client%20Training\Avant%20Resources\Advanced%20Techniques%20for%20Experienced%20Excel%20Users\Key%20Skills%20for%20Intermediate%20Excel%20Users-All%20Excel%20Version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Examples\VLOOKUP%20-%20Invoi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Format Painter"/>
      <sheetName val="Filtering"/>
      <sheetName val="Amortization"/>
      <sheetName val="Filtering (2)"/>
      <sheetName val="Double-Click Font Name"/>
      <sheetName val="Split Worksheet"/>
      <sheetName val="Fill Handle"/>
      <sheetName val="New Fill Handle Features"/>
      <sheetName val="Salaries"/>
      <sheetName val="PivotTable"/>
      <sheetName val="Range Names"/>
      <sheetName val="VLOOKUP-Financials"/>
      <sheetName val="Financials (2)"/>
      <sheetName val="Financials (3)"/>
      <sheetName val="Financials (4)"/>
      <sheetName val="Financials (5)"/>
      <sheetName val="Before"/>
      <sheetName val="After"/>
      <sheetName val="Bar Chart"/>
      <sheetName val="Chart Title"/>
      <sheetName val="Automated Chart Title"/>
      <sheetName val="Filtering (3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"/>
      <sheetName val="Inventory List"/>
    </sheetNames>
    <sheetDataSet>
      <sheetData sheetId="0" refreshError="1"/>
      <sheetData sheetId="1">
        <row r="1">
          <cell r="A1" t="str">
            <v>ID</v>
          </cell>
          <cell r="B1" t="str">
            <v>Description</v>
          </cell>
          <cell r="C1" t="str">
            <v>Price</v>
          </cell>
        </row>
        <row r="2">
          <cell r="A2" t="str">
            <v>Red Widget</v>
          </cell>
          <cell r="B2" t="str">
            <v>Red Widget with Sparkles</v>
          </cell>
          <cell r="C2">
            <v>494</v>
          </cell>
        </row>
        <row r="3">
          <cell r="A3" t="str">
            <v>Blue Widget</v>
          </cell>
          <cell r="B3" t="str">
            <v>Blue Widget with Polka Dots</v>
          </cell>
          <cell r="C3">
            <v>229</v>
          </cell>
        </row>
        <row r="4">
          <cell r="A4" t="str">
            <v>Green Widget</v>
          </cell>
          <cell r="B4" t="str">
            <v>Green Widget with Stripes</v>
          </cell>
          <cell r="C4">
            <v>271</v>
          </cell>
        </row>
        <row r="5">
          <cell r="A5" t="str">
            <v>Orange Widget</v>
          </cell>
          <cell r="B5" t="str">
            <v>Orange Widget with Plaid</v>
          </cell>
          <cell r="C5">
            <v>173</v>
          </cell>
        </row>
        <row r="6">
          <cell r="A6" t="str">
            <v>Purple Widget</v>
          </cell>
          <cell r="B6" t="str">
            <v>Purple Widget with Triangles</v>
          </cell>
          <cell r="C6">
            <v>422</v>
          </cell>
        </row>
        <row r="7">
          <cell r="A7" t="str">
            <v>Pink Widget</v>
          </cell>
          <cell r="B7" t="str">
            <v>Pink Widget with Squares</v>
          </cell>
          <cell r="C7">
            <v>300</v>
          </cell>
        </row>
        <row r="8">
          <cell r="A8" t="str">
            <v>Black Widget</v>
          </cell>
          <cell r="B8" t="str">
            <v>Black Widget with Hexagons</v>
          </cell>
          <cell r="C8">
            <v>383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39AD5-3F2A-4742-9004-1D7C5465D987}">
  <dimension ref="A1"/>
  <sheetViews>
    <sheetView tabSelected="1"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505C2-2CA9-4B77-8544-FB98314C46A3}">
  <sheetPr>
    <tabColor rgb="FF002060"/>
  </sheetPr>
  <dimension ref="A1:O580"/>
  <sheetViews>
    <sheetView topLeftCell="B1" zoomScaleNormal="100" workbookViewId="0">
      <selection activeCell="C5" sqref="C5"/>
    </sheetView>
  </sheetViews>
  <sheetFormatPr defaultRowHeight="15"/>
  <cols>
    <col min="1" max="1" width="1.42578125" style="1" hidden="1" customWidth="1"/>
    <col min="2" max="2" width="16.5703125" style="1" customWidth="1"/>
    <col min="3" max="3" width="21.85546875" style="1" customWidth="1"/>
    <col min="4" max="4" width="7.7109375" style="1" customWidth="1"/>
    <col min="5" max="5" width="11.140625" style="1" customWidth="1"/>
    <col min="6" max="6" width="13.140625" style="1" customWidth="1"/>
    <col min="7" max="7" width="4.7109375" style="1" customWidth="1"/>
    <col min="8" max="8" width="26" style="1" bestFit="1" customWidth="1"/>
    <col min="9" max="9" width="17.42578125" style="1" bestFit="1" customWidth="1"/>
    <col min="10" max="10" width="16.5703125" style="1" bestFit="1" customWidth="1"/>
    <col min="11" max="14" width="9.140625" style="1"/>
    <col min="16" max="16384" width="9.140625" style="1"/>
  </cols>
  <sheetData>
    <row r="1" spans="1:15" ht="33">
      <c r="B1" s="2" t="s">
        <v>0</v>
      </c>
      <c r="C1" s="3"/>
      <c r="D1" s="3"/>
      <c r="E1" s="4"/>
      <c r="F1" s="5" t="s">
        <v>1</v>
      </c>
      <c r="H1" s="6" t="s">
        <v>2</v>
      </c>
      <c r="I1" s="6" t="s">
        <v>3</v>
      </c>
      <c r="J1" s="6" t="s">
        <v>4</v>
      </c>
      <c r="K1" s="6" t="s">
        <v>5</v>
      </c>
      <c r="L1" s="6" t="s">
        <v>6</v>
      </c>
      <c r="O1" s="1"/>
    </row>
    <row r="2" spans="1:15" ht="15" customHeight="1">
      <c r="A2" s="7"/>
      <c r="B2" s="8" t="s">
        <v>7</v>
      </c>
      <c r="C2" s="9"/>
      <c r="D2" s="10"/>
      <c r="E2" s="11" t="s">
        <v>8</v>
      </c>
      <c r="F2" s="12">
        <v>43101</v>
      </c>
      <c r="H2" s="13" t="s">
        <v>9</v>
      </c>
      <c r="I2" s="13" t="s">
        <v>10</v>
      </c>
      <c r="J2" s="13" t="s">
        <v>11</v>
      </c>
      <c r="K2" s="13" t="s">
        <v>12</v>
      </c>
      <c r="L2" s="13">
        <v>27782</v>
      </c>
      <c r="O2" s="1"/>
    </row>
    <row r="3" spans="1:15" ht="15" customHeight="1">
      <c r="A3" s="7"/>
      <c r="B3" s="8" t="s">
        <v>13</v>
      </c>
      <c r="C3" s="10"/>
      <c r="D3" s="10"/>
      <c r="E3" s="11" t="s">
        <v>14</v>
      </c>
      <c r="F3" s="14">
        <v>10001</v>
      </c>
      <c r="H3" s="13" t="s">
        <v>15</v>
      </c>
      <c r="I3" t="s">
        <v>16</v>
      </c>
      <c r="J3" s="13" t="s">
        <v>17</v>
      </c>
      <c r="K3" s="13" t="s">
        <v>18</v>
      </c>
      <c r="L3" s="13">
        <v>88134</v>
      </c>
      <c r="O3" s="1"/>
    </row>
    <row r="4" spans="1:15" ht="15" customHeight="1">
      <c r="A4" s="7"/>
      <c r="B4" s="15" t="s">
        <v>19</v>
      </c>
      <c r="C4" s="10"/>
      <c r="D4" s="10"/>
      <c r="E4" s="10"/>
      <c r="F4" s="16"/>
      <c r="H4" s="13" t="s">
        <v>20</v>
      </c>
      <c r="I4" s="13" t="s">
        <v>21</v>
      </c>
      <c r="J4" s="13" t="s">
        <v>22</v>
      </c>
      <c r="K4" s="13" t="s">
        <v>23</v>
      </c>
      <c r="L4" s="13">
        <v>85215</v>
      </c>
      <c r="O4" s="1"/>
    </row>
    <row r="5" spans="1:15" ht="15" customHeight="1">
      <c r="A5" s="7"/>
      <c r="B5" s="15"/>
      <c r="C5" s="10"/>
      <c r="D5" s="10"/>
      <c r="E5" s="10"/>
      <c r="F5" s="16"/>
      <c r="H5" s="13" t="s">
        <v>24</v>
      </c>
      <c r="I5" s="13" t="s">
        <v>25</v>
      </c>
      <c r="J5" s="13" t="s">
        <v>26</v>
      </c>
      <c r="K5" s="13" t="s">
        <v>27</v>
      </c>
      <c r="L5" s="13">
        <v>69161</v>
      </c>
      <c r="O5" s="1"/>
    </row>
    <row r="6" spans="1:15" ht="15" customHeight="1">
      <c r="A6" s="7"/>
      <c r="B6" s="17" t="s">
        <v>28</v>
      </c>
      <c r="C6" s="11"/>
      <c r="D6" s="11"/>
      <c r="E6" s="18" t="s">
        <v>29</v>
      </c>
      <c r="F6" s="19"/>
      <c r="H6" s="13" t="s">
        <v>30</v>
      </c>
      <c r="I6" s="13" t="s">
        <v>31</v>
      </c>
      <c r="J6" s="13" t="s">
        <v>32</v>
      </c>
      <c r="K6" s="13" t="s">
        <v>33</v>
      </c>
      <c r="L6" s="13">
        <v>67463</v>
      </c>
      <c r="O6" s="1"/>
    </row>
    <row r="7" spans="1:15" ht="15" customHeight="1">
      <c r="A7" s="7"/>
      <c r="B7" s="20" t="s">
        <v>34</v>
      </c>
      <c r="C7" s="11"/>
      <c r="D7" s="10"/>
      <c r="E7" s="21"/>
      <c r="F7" s="22"/>
      <c r="H7" s="13" t="s">
        <v>35</v>
      </c>
      <c r="I7" s="13" t="s">
        <v>36</v>
      </c>
      <c r="J7" s="13" t="s">
        <v>37</v>
      </c>
      <c r="K7" s="13" t="s">
        <v>38</v>
      </c>
      <c r="L7" s="13">
        <v>12764</v>
      </c>
      <c r="O7" s="1"/>
    </row>
    <row r="8" spans="1:15" ht="15" customHeight="1">
      <c r="A8" s="7"/>
      <c r="B8" s="23" t="str">
        <f>VLOOKUP(B7,H1:I21,2,FALSE)</f>
        <v>3611 Fifth Street</v>
      </c>
      <c r="C8" s="24"/>
      <c r="D8" s="10"/>
      <c r="E8" s="21"/>
      <c r="F8" s="22"/>
      <c r="H8" s="13" t="s">
        <v>39</v>
      </c>
      <c r="I8" s="13" t="s">
        <v>40</v>
      </c>
      <c r="J8" s="13" t="s">
        <v>41</v>
      </c>
      <c r="K8" s="13" t="s">
        <v>23</v>
      </c>
      <c r="L8" s="13">
        <v>36634</v>
      </c>
      <c r="O8" s="1"/>
    </row>
    <row r="9" spans="1:15" ht="15" customHeight="1">
      <c r="A9" s="7"/>
      <c r="B9" s="25"/>
      <c r="C9" s="11"/>
      <c r="D9" s="10"/>
      <c r="E9" s="21"/>
      <c r="F9" s="22"/>
      <c r="H9" s="26" t="s">
        <v>42</v>
      </c>
      <c r="I9" s="13" t="s">
        <v>43</v>
      </c>
      <c r="J9" s="13" t="s">
        <v>44</v>
      </c>
      <c r="K9" s="13" t="s">
        <v>12</v>
      </c>
      <c r="L9" s="13">
        <v>19876</v>
      </c>
      <c r="O9" s="1"/>
    </row>
    <row r="10" spans="1:15" ht="15" customHeight="1">
      <c r="A10" s="7"/>
      <c r="B10" s="27"/>
      <c r="C10" s="11"/>
      <c r="D10" s="11"/>
      <c r="E10" s="11"/>
      <c r="F10" s="28"/>
      <c r="H10" s="13" t="s">
        <v>45</v>
      </c>
      <c r="I10" s="13" t="s">
        <v>46</v>
      </c>
      <c r="J10" s="13" t="s">
        <v>47</v>
      </c>
      <c r="K10" s="13" t="s">
        <v>27</v>
      </c>
      <c r="L10" s="13">
        <v>50593</v>
      </c>
      <c r="O10" s="1"/>
    </row>
    <row r="11" spans="1:15" ht="15" customHeight="1">
      <c r="A11" s="7"/>
      <c r="B11" s="29" t="s">
        <v>48</v>
      </c>
      <c r="C11" s="30" t="s">
        <v>49</v>
      </c>
      <c r="D11" s="31" t="s">
        <v>50</v>
      </c>
      <c r="E11" s="31" t="s">
        <v>51</v>
      </c>
      <c r="F11" s="32" t="s">
        <v>52</v>
      </c>
      <c r="H11" s="13" t="s">
        <v>53</v>
      </c>
      <c r="I11" s="13" t="s">
        <v>54</v>
      </c>
      <c r="J11" s="13" t="s">
        <v>55</v>
      </c>
      <c r="K11" s="13" t="s">
        <v>56</v>
      </c>
      <c r="L11" s="33">
        <v>2041</v>
      </c>
      <c r="O11" s="1"/>
    </row>
    <row r="12" spans="1:15" ht="15" customHeight="1">
      <c r="A12" s="7"/>
      <c r="B12" s="34"/>
      <c r="C12" s="34"/>
      <c r="D12" s="35"/>
      <c r="E12" s="34"/>
      <c r="F12" s="36"/>
      <c r="H12" s="13" t="s">
        <v>57</v>
      </c>
      <c r="I12" s="13" t="s">
        <v>58</v>
      </c>
      <c r="J12" s="13" t="s">
        <v>59</v>
      </c>
      <c r="K12" s="13" t="s">
        <v>33</v>
      </c>
      <c r="L12" s="13">
        <v>95211</v>
      </c>
      <c r="O12" s="1"/>
    </row>
    <row r="13" spans="1:15" ht="15" customHeight="1">
      <c r="A13" s="7"/>
      <c r="B13" s="37"/>
      <c r="C13" s="38"/>
      <c r="D13" s="39"/>
      <c r="E13" s="40"/>
      <c r="F13" s="41"/>
      <c r="H13" s="13" t="s">
        <v>60</v>
      </c>
      <c r="I13" s="13" t="s">
        <v>61</v>
      </c>
      <c r="J13" s="13" t="s">
        <v>62</v>
      </c>
      <c r="K13" s="13" t="s">
        <v>63</v>
      </c>
      <c r="L13" s="13">
        <v>77804</v>
      </c>
      <c r="O13" s="1"/>
    </row>
    <row r="14" spans="1:15" ht="15" customHeight="1">
      <c r="A14" s="7"/>
      <c r="B14" s="37"/>
      <c r="C14" s="38"/>
      <c r="D14" s="39"/>
      <c r="E14" s="40" t="str">
        <f>IFERROR(VLOOKUP(C14,'[2]Inventory List'!A:C,3,0),"")</f>
        <v/>
      </c>
      <c r="F14" s="41" t="str">
        <f t="shared" ref="F14:F17" si="0">IFERROR(D14*E14,"")</f>
        <v/>
      </c>
      <c r="H14" s="13" t="s">
        <v>64</v>
      </c>
      <c r="I14" s="13" t="s">
        <v>65</v>
      </c>
      <c r="J14" s="13" t="s">
        <v>66</v>
      </c>
      <c r="K14" s="13" t="s">
        <v>67</v>
      </c>
      <c r="L14" s="13">
        <v>93285</v>
      </c>
      <c r="O14" s="1"/>
    </row>
    <row r="15" spans="1:15" ht="15" customHeight="1">
      <c r="A15" s="7"/>
      <c r="B15" s="37"/>
      <c r="C15" s="38"/>
      <c r="D15" s="39"/>
      <c r="E15" s="40" t="str">
        <f>IFERROR(VLOOKUP(C15,'[2]Inventory List'!A:C,3,0),"")</f>
        <v/>
      </c>
      <c r="F15" s="41" t="str">
        <f t="shared" si="0"/>
        <v/>
      </c>
      <c r="H15" s="13" t="s">
        <v>68</v>
      </c>
      <c r="I15" s="13" t="s">
        <v>69</v>
      </c>
      <c r="J15" s="13" t="s">
        <v>70</v>
      </c>
      <c r="K15" s="13" t="s">
        <v>71</v>
      </c>
      <c r="L15" s="13">
        <v>29934</v>
      </c>
      <c r="O15" s="1"/>
    </row>
    <row r="16" spans="1:15" ht="15" customHeight="1">
      <c r="A16" s="7"/>
      <c r="B16" s="42"/>
      <c r="C16" s="42"/>
      <c r="D16" s="42"/>
      <c r="E16" s="42" t="str">
        <f>IFERROR(VLOOKUP(C16,'[2]Inventory List'!A:C,3,0),"")</f>
        <v/>
      </c>
      <c r="F16" s="1" t="str">
        <f t="shared" si="0"/>
        <v/>
      </c>
      <c r="G16" s="43"/>
      <c r="H16" s="13" t="s">
        <v>72</v>
      </c>
      <c r="I16" s="13" t="s">
        <v>73</v>
      </c>
      <c r="J16" s="13" t="s">
        <v>74</v>
      </c>
      <c r="K16" s="13" t="s">
        <v>75</v>
      </c>
      <c r="L16" s="13">
        <v>96043</v>
      </c>
      <c r="O16" s="1"/>
    </row>
    <row r="17" spans="1:15" ht="15" customHeight="1">
      <c r="A17" s="7"/>
      <c r="B17" s="44"/>
      <c r="C17" s="45"/>
      <c r="D17" s="46"/>
      <c r="E17" s="47" t="str">
        <f>IFERROR(VLOOKUP(C17,'[2]Inventory List'!A:C,3,0),"")</f>
        <v/>
      </c>
      <c r="F17" s="48" t="str">
        <f t="shared" si="0"/>
        <v/>
      </c>
      <c r="H17" s="13" t="s">
        <v>76</v>
      </c>
      <c r="I17" t="s">
        <v>77</v>
      </c>
      <c r="J17" s="13" t="s">
        <v>78</v>
      </c>
      <c r="K17" s="13" t="s">
        <v>79</v>
      </c>
      <c r="L17" s="13">
        <v>60236</v>
      </c>
      <c r="O17" s="1"/>
    </row>
    <row r="18" spans="1:15" ht="15" customHeight="1">
      <c r="A18" s="7"/>
      <c r="B18" s="49" t="s">
        <v>80</v>
      </c>
      <c r="C18" s="50"/>
      <c r="D18" s="51"/>
      <c r="E18" s="52" t="s">
        <v>81</v>
      </c>
      <c r="F18" s="53">
        <f>SUM(F12:F17)</f>
        <v>0</v>
      </c>
      <c r="H18" s="13" t="s">
        <v>82</v>
      </c>
      <c r="I18" s="13" t="s">
        <v>83</v>
      </c>
      <c r="J18" s="13" t="s">
        <v>84</v>
      </c>
      <c r="K18" s="13" t="s">
        <v>85</v>
      </c>
      <c r="L18" s="13">
        <v>95606</v>
      </c>
      <c r="O18" s="1"/>
    </row>
    <row r="19" spans="1:15" ht="15" customHeight="1">
      <c r="A19" s="7"/>
      <c r="B19" s="15" t="s">
        <v>0</v>
      </c>
      <c r="C19" s="10"/>
      <c r="D19" s="16"/>
      <c r="E19" s="52" t="s">
        <v>86</v>
      </c>
      <c r="F19" s="54">
        <v>7.0000000000000007E-2</v>
      </c>
      <c r="H19" s="13" t="s">
        <v>34</v>
      </c>
      <c r="I19" s="13" t="s">
        <v>87</v>
      </c>
      <c r="J19" s="13" t="s">
        <v>88</v>
      </c>
      <c r="K19" s="13" t="s">
        <v>89</v>
      </c>
      <c r="L19" s="13">
        <v>52671</v>
      </c>
      <c r="O19" s="1"/>
    </row>
    <row r="20" spans="1:15" ht="15" customHeight="1">
      <c r="A20" s="7"/>
      <c r="B20" s="8" t="s">
        <v>7</v>
      </c>
      <c r="C20" s="10"/>
      <c r="D20" s="16"/>
      <c r="E20" s="55" t="s">
        <v>90</v>
      </c>
      <c r="F20" s="56">
        <f>F19*F18</f>
        <v>0</v>
      </c>
      <c r="H20" s="13" t="s">
        <v>91</v>
      </c>
      <c r="I20" s="13" t="s">
        <v>92</v>
      </c>
      <c r="J20" s="13" t="s">
        <v>93</v>
      </c>
      <c r="K20" s="13" t="s">
        <v>27</v>
      </c>
      <c r="L20" s="13">
        <v>69639</v>
      </c>
      <c r="O20" s="1"/>
    </row>
    <row r="21" spans="1:15" ht="15" customHeight="1">
      <c r="A21" s="7"/>
      <c r="B21" s="57" t="s">
        <v>13</v>
      </c>
      <c r="C21" s="58"/>
      <c r="D21" s="59"/>
      <c r="E21" s="60" t="s">
        <v>94</v>
      </c>
      <c r="F21" s="61">
        <f>F20+F18</f>
        <v>0</v>
      </c>
      <c r="H21" s="13" t="s">
        <v>95</v>
      </c>
      <c r="I21" s="13" t="s">
        <v>96</v>
      </c>
      <c r="J21" s="13" t="s">
        <v>97</v>
      </c>
      <c r="K21" s="13" t="s">
        <v>75</v>
      </c>
      <c r="L21" s="13">
        <v>83578</v>
      </c>
      <c r="O21" s="1"/>
    </row>
    <row r="22" spans="1:15" ht="15" customHeight="1">
      <c r="O22" s="1"/>
    </row>
    <row r="23" spans="1:15" ht="15" customHeight="1">
      <c r="O23" s="1"/>
    </row>
    <row r="24" spans="1:15" ht="15" customHeight="1">
      <c r="O24" s="1"/>
    </row>
    <row r="25" spans="1:15" ht="15" customHeight="1">
      <c r="O25" s="1"/>
    </row>
    <row r="26" spans="1:15" ht="15" customHeight="1">
      <c r="D26" s="62"/>
      <c r="E26" s="62"/>
      <c r="O26" s="1"/>
    </row>
    <row r="27" spans="1:15" ht="15" customHeight="1">
      <c r="B27" s="63"/>
      <c r="C27" s="62"/>
      <c r="F27" s="64"/>
      <c r="O27" s="1"/>
    </row>
    <row r="28" spans="1:15" ht="15" customHeight="1">
      <c r="B28" s="65"/>
      <c r="C28" s="62"/>
      <c r="F28" s="64"/>
      <c r="O28" s="1"/>
    </row>
    <row r="29" spans="1:15" ht="15" customHeight="1">
      <c r="B29" s="65"/>
      <c r="C29" s="62"/>
      <c r="F29" s="62"/>
      <c r="O29" s="1"/>
    </row>
    <row r="30" spans="1:15" ht="15" customHeight="1">
      <c r="B30" s="65"/>
      <c r="C30" s="62"/>
      <c r="F30" s="62"/>
      <c r="O30" s="1"/>
    </row>
    <row r="31" spans="1:15" ht="15" customHeight="1">
      <c r="B31" s="62"/>
      <c r="C31" s="62"/>
      <c r="E31" s="66"/>
      <c r="F31" s="62"/>
      <c r="O31" s="1"/>
    </row>
    <row r="32" spans="1:15" ht="15" customHeight="1">
      <c r="B32" s="67"/>
      <c r="C32" s="68"/>
      <c r="D32" s="68"/>
      <c r="E32" s="68"/>
      <c r="F32" s="68"/>
      <c r="O32" s="1"/>
    </row>
    <row r="33" spans="2:15" ht="15" customHeight="1">
      <c r="O33" s="1"/>
    </row>
    <row r="34" spans="2:15" ht="15" customHeight="1">
      <c r="O34" s="1"/>
    </row>
    <row r="35" spans="2:15" ht="15" customHeight="1">
      <c r="B35" s="109"/>
      <c r="C35" s="109"/>
      <c r="D35" s="109"/>
      <c r="E35" s="109"/>
      <c r="F35" s="109"/>
      <c r="O35" s="1"/>
    </row>
    <row r="36" spans="2:15" ht="15" customHeight="1">
      <c r="O36" s="1"/>
    </row>
    <row r="37" spans="2:15" ht="15" customHeight="1">
      <c r="O37" s="1"/>
    </row>
    <row r="38" spans="2:15" ht="15" customHeight="1">
      <c r="O38" s="1"/>
    </row>
    <row r="39" spans="2:15" ht="15" customHeight="1">
      <c r="O39" s="1"/>
    </row>
    <row r="40" spans="2:15" ht="15" customHeight="1">
      <c r="O40" s="1"/>
    </row>
    <row r="41" spans="2:15" ht="15" customHeight="1">
      <c r="O41" s="1"/>
    </row>
    <row r="42" spans="2:15" ht="15" customHeight="1">
      <c r="O42" s="1"/>
    </row>
    <row r="43" spans="2:15" ht="15" customHeight="1">
      <c r="O43" s="1"/>
    </row>
    <row r="44" spans="2:15" ht="15" customHeight="1">
      <c r="O44" s="1"/>
    </row>
    <row r="45" spans="2:15" ht="15" customHeight="1">
      <c r="O45" s="1"/>
    </row>
    <row r="46" spans="2:15" ht="15" customHeight="1">
      <c r="O46" s="1"/>
    </row>
    <row r="47" spans="2:15" ht="15" customHeight="1">
      <c r="O47" s="1"/>
    </row>
    <row r="48" spans="2:15" ht="15" customHeight="1">
      <c r="O48" s="1"/>
    </row>
    <row r="49" spans="15:15" ht="15" customHeight="1">
      <c r="O49" s="1"/>
    </row>
    <row r="50" spans="15:15" ht="15" customHeight="1">
      <c r="O50" s="1"/>
    </row>
    <row r="51" spans="15:15" ht="15" customHeight="1">
      <c r="O51" s="1"/>
    </row>
    <row r="52" spans="15:15" ht="15" customHeight="1">
      <c r="O52" s="1"/>
    </row>
    <row r="53" spans="15:15" ht="15" customHeight="1">
      <c r="O53" s="1"/>
    </row>
    <row r="54" spans="15:15" ht="15" customHeight="1">
      <c r="O54" s="1"/>
    </row>
    <row r="55" spans="15:15" ht="15" customHeight="1">
      <c r="O55" s="1"/>
    </row>
    <row r="56" spans="15:15" ht="15" customHeight="1">
      <c r="O56" s="1"/>
    </row>
    <row r="57" spans="15:15" ht="15" customHeight="1">
      <c r="O57" s="1"/>
    </row>
    <row r="58" spans="15:15" ht="15" customHeight="1">
      <c r="O58" s="1"/>
    </row>
    <row r="59" spans="15:15" ht="15" customHeight="1">
      <c r="O59" s="1"/>
    </row>
    <row r="60" spans="15:15" ht="15" customHeight="1">
      <c r="O60" s="1"/>
    </row>
    <row r="61" spans="15:15" ht="15" customHeight="1">
      <c r="O61" s="1"/>
    </row>
    <row r="62" spans="15:15" ht="15" customHeight="1">
      <c r="O62" s="1"/>
    </row>
    <row r="63" spans="15:15" ht="15" customHeight="1">
      <c r="O63" s="1"/>
    </row>
    <row r="64" spans="15:15" ht="15" customHeight="1">
      <c r="O64" s="1"/>
    </row>
    <row r="65" spans="15:15" ht="15" customHeight="1">
      <c r="O65" s="1"/>
    </row>
    <row r="66" spans="15:15" ht="15" customHeight="1">
      <c r="O66" s="1"/>
    </row>
    <row r="67" spans="15:15" ht="15" customHeight="1">
      <c r="O67" s="1"/>
    </row>
    <row r="68" spans="15:15" ht="15" customHeight="1">
      <c r="O68" s="1"/>
    </row>
    <row r="69" spans="15:15" ht="15" customHeight="1">
      <c r="O69" s="1"/>
    </row>
    <row r="70" spans="15:15" ht="15" customHeight="1">
      <c r="O70" s="1"/>
    </row>
    <row r="71" spans="15:15" ht="15" customHeight="1">
      <c r="O71" s="1"/>
    </row>
    <row r="72" spans="15:15" ht="15" customHeight="1">
      <c r="O72" s="1"/>
    </row>
    <row r="73" spans="15:15" ht="15" customHeight="1">
      <c r="O73" s="1"/>
    </row>
    <row r="74" spans="15:15" ht="15" customHeight="1">
      <c r="O74" s="1"/>
    </row>
    <row r="75" spans="15:15" ht="15" customHeight="1">
      <c r="O75" s="1"/>
    </row>
    <row r="76" spans="15:15" ht="15" customHeight="1">
      <c r="O76" s="1"/>
    </row>
    <row r="77" spans="15:15" ht="15" customHeight="1">
      <c r="O77" s="1"/>
    </row>
    <row r="78" spans="15:15" ht="15" customHeight="1">
      <c r="O78" s="1"/>
    </row>
    <row r="79" spans="15:15" ht="15" customHeight="1">
      <c r="O79" s="1"/>
    </row>
    <row r="80" spans="15:15" ht="15" customHeight="1">
      <c r="O80" s="1"/>
    </row>
    <row r="81" spans="15:15" ht="15" customHeight="1">
      <c r="O81" s="1"/>
    </row>
    <row r="82" spans="15:15" ht="15" customHeight="1">
      <c r="O82" s="1"/>
    </row>
    <row r="83" spans="15:15" ht="15" customHeight="1">
      <c r="O83" s="1"/>
    </row>
    <row r="84" spans="15:15" ht="15" customHeight="1">
      <c r="O84" s="1"/>
    </row>
    <row r="85" spans="15:15" ht="15" customHeight="1">
      <c r="O85" s="1"/>
    </row>
    <row r="86" spans="15:15" ht="15" customHeight="1">
      <c r="O86" s="1"/>
    </row>
    <row r="87" spans="15:15" ht="15" customHeight="1">
      <c r="O87" s="1"/>
    </row>
    <row r="88" spans="15:15" ht="15" customHeight="1">
      <c r="O88" s="1"/>
    </row>
    <row r="89" spans="15:15" ht="15" customHeight="1">
      <c r="O89" s="1"/>
    </row>
    <row r="90" spans="15:15" ht="15" customHeight="1">
      <c r="O90" s="1"/>
    </row>
    <row r="91" spans="15:15" ht="15" customHeight="1">
      <c r="O91" s="1"/>
    </row>
    <row r="92" spans="15:15" ht="15" customHeight="1">
      <c r="O92" s="1"/>
    </row>
    <row r="93" spans="15:15" ht="15" customHeight="1">
      <c r="O93" s="1"/>
    </row>
    <row r="94" spans="15:15" ht="15" customHeight="1">
      <c r="O94" s="1"/>
    </row>
    <row r="95" spans="15:15" ht="15" customHeight="1">
      <c r="O95" s="1"/>
    </row>
    <row r="96" spans="15:15" ht="15" customHeight="1">
      <c r="O96" s="1"/>
    </row>
    <row r="97" spans="15:15" ht="15" customHeight="1">
      <c r="O97" s="1"/>
    </row>
    <row r="98" spans="15:15" ht="15" customHeight="1">
      <c r="O98" s="1"/>
    </row>
    <row r="99" spans="15:15" ht="15" customHeight="1">
      <c r="O99" s="1"/>
    </row>
    <row r="100" spans="15:15" ht="15" customHeight="1">
      <c r="O100" s="1"/>
    </row>
    <row r="101" spans="15:15" ht="15" customHeight="1">
      <c r="O101" s="1"/>
    </row>
    <row r="102" spans="15:15" ht="15" customHeight="1">
      <c r="O102" s="1"/>
    </row>
    <row r="103" spans="15:15" ht="15" customHeight="1">
      <c r="O103" s="1"/>
    </row>
    <row r="104" spans="15:15" ht="15" customHeight="1">
      <c r="O104" s="1"/>
    </row>
    <row r="105" spans="15:15" ht="15" customHeight="1">
      <c r="O105" s="1"/>
    </row>
    <row r="106" spans="15:15" ht="15" customHeight="1">
      <c r="O106" s="1"/>
    </row>
    <row r="107" spans="15:15" ht="15" customHeight="1">
      <c r="O107" s="1"/>
    </row>
    <row r="108" spans="15:15" ht="15" customHeight="1">
      <c r="O108" s="1"/>
    </row>
    <row r="109" spans="15:15" ht="15" customHeight="1">
      <c r="O109" s="1"/>
    </row>
    <row r="110" spans="15:15" ht="15" customHeight="1">
      <c r="O110" s="1"/>
    </row>
    <row r="111" spans="15:15" ht="15" customHeight="1">
      <c r="O111" s="1"/>
    </row>
    <row r="112" spans="15:15" ht="15" customHeight="1">
      <c r="O112" s="1"/>
    </row>
    <row r="113" spans="15:15" ht="15" customHeight="1">
      <c r="O113" s="1"/>
    </row>
    <row r="114" spans="15:15" ht="15" customHeight="1">
      <c r="O114" s="1"/>
    </row>
    <row r="115" spans="15:15" ht="15" customHeight="1">
      <c r="O115" s="1"/>
    </row>
    <row r="116" spans="15:15" ht="15" customHeight="1">
      <c r="O116" s="1"/>
    </row>
    <row r="117" spans="15:15" ht="15" customHeight="1">
      <c r="O117" s="1"/>
    </row>
    <row r="118" spans="15:15" ht="15" customHeight="1">
      <c r="O118" s="1"/>
    </row>
    <row r="119" spans="15:15" ht="15" customHeight="1">
      <c r="O119" s="1"/>
    </row>
    <row r="120" spans="15:15" ht="15" customHeight="1">
      <c r="O120" s="1"/>
    </row>
    <row r="121" spans="15:15" ht="15" customHeight="1">
      <c r="O121" s="1"/>
    </row>
    <row r="122" spans="15:15" ht="15" customHeight="1">
      <c r="O122" s="1"/>
    </row>
    <row r="123" spans="15:15" ht="15" customHeight="1">
      <c r="O123" s="1"/>
    </row>
    <row r="124" spans="15:15" ht="15" customHeight="1">
      <c r="O124" s="1"/>
    </row>
    <row r="125" spans="15:15" ht="15" customHeight="1">
      <c r="O125" s="1"/>
    </row>
    <row r="126" spans="15:15" ht="15" customHeight="1">
      <c r="O126" s="1"/>
    </row>
    <row r="127" spans="15:15" ht="15" customHeight="1">
      <c r="O127" s="1"/>
    </row>
    <row r="128" spans="15:15" ht="15" customHeight="1">
      <c r="O128" s="1"/>
    </row>
    <row r="129" spans="15:15" ht="15" customHeight="1">
      <c r="O129" s="1"/>
    </row>
    <row r="130" spans="15:15" ht="15" customHeight="1">
      <c r="O130" s="1"/>
    </row>
    <row r="131" spans="15:15" ht="15" customHeight="1">
      <c r="O131" s="1"/>
    </row>
    <row r="132" spans="15:15" ht="15" customHeight="1">
      <c r="O132" s="1"/>
    </row>
    <row r="133" spans="15:15" ht="15" customHeight="1">
      <c r="O133" s="1"/>
    </row>
    <row r="134" spans="15:15" ht="15" customHeight="1">
      <c r="O134" s="1"/>
    </row>
    <row r="135" spans="15:15" ht="15" customHeight="1">
      <c r="O135" s="1"/>
    </row>
    <row r="136" spans="15:15" ht="15" customHeight="1">
      <c r="O136" s="1"/>
    </row>
    <row r="137" spans="15:15" ht="15" customHeight="1">
      <c r="O137" s="1"/>
    </row>
    <row r="138" spans="15:15" ht="15" customHeight="1">
      <c r="O138" s="1"/>
    </row>
    <row r="139" spans="15:15" ht="15" customHeight="1">
      <c r="O139" s="1"/>
    </row>
    <row r="140" spans="15:15" ht="15" customHeight="1">
      <c r="O140" s="1"/>
    </row>
    <row r="141" spans="15:15" ht="15" customHeight="1">
      <c r="O141" s="1"/>
    </row>
    <row r="142" spans="15:15" ht="15" customHeight="1">
      <c r="O142" s="1"/>
    </row>
    <row r="143" spans="15:15" ht="15" customHeight="1">
      <c r="O143" s="1"/>
    </row>
    <row r="144" spans="15:15" ht="15" customHeight="1">
      <c r="O144" s="1"/>
    </row>
    <row r="145" spans="15:15" ht="15" customHeight="1">
      <c r="O145" s="1"/>
    </row>
    <row r="146" spans="15:15" ht="15" customHeight="1">
      <c r="O146" s="1"/>
    </row>
    <row r="147" spans="15:15" ht="15" customHeight="1">
      <c r="O147" s="1"/>
    </row>
    <row r="148" spans="15:15" ht="15" customHeight="1">
      <c r="O148" s="1"/>
    </row>
    <row r="149" spans="15:15" ht="15" customHeight="1">
      <c r="O149" s="1"/>
    </row>
    <row r="150" spans="15:15" ht="15" customHeight="1">
      <c r="O150" s="1"/>
    </row>
    <row r="151" spans="15:15" ht="15" customHeight="1">
      <c r="O151" s="1"/>
    </row>
    <row r="152" spans="15:15" ht="15" customHeight="1">
      <c r="O152" s="1"/>
    </row>
    <row r="153" spans="15:15" ht="15" customHeight="1">
      <c r="O153" s="1"/>
    </row>
    <row r="154" spans="15:15" ht="15" customHeight="1">
      <c r="O154" s="1"/>
    </row>
    <row r="155" spans="15:15" ht="15" customHeight="1">
      <c r="O155" s="1"/>
    </row>
    <row r="156" spans="15:15" ht="15" customHeight="1">
      <c r="O156" s="1"/>
    </row>
    <row r="157" spans="15:15" ht="15" customHeight="1">
      <c r="O157" s="1"/>
    </row>
    <row r="158" spans="15:15" ht="15" customHeight="1">
      <c r="O158" s="1"/>
    </row>
    <row r="159" spans="15:15" ht="15" customHeight="1">
      <c r="O159" s="1"/>
    </row>
    <row r="160" spans="15:15" ht="15" customHeight="1">
      <c r="O160" s="1"/>
    </row>
    <row r="161" spans="15:15" ht="15" customHeight="1">
      <c r="O161" s="1"/>
    </row>
    <row r="162" spans="15:15" ht="15" customHeight="1">
      <c r="O162" s="1"/>
    </row>
    <row r="163" spans="15:15" ht="15" customHeight="1">
      <c r="O163" s="1"/>
    </row>
    <row r="164" spans="15:15" ht="15" customHeight="1">
      <c r="O164" s="1"/>
    </row>
    <row r="165" spans="15:15" ht="15" customHeight="1">
      <c r="O165" s="1"/>
    </row>
    <row r="166" spans="15:15" ht="15" customHeight="1">
      <c r="O166" s="1"/>
    </row>
    <row r="167" spans="15:15" ht="15" customHeight="1">
      <c r="O167" s="1"/>
    </row>
    <row r="168" spans="15:15" ht="15" customHeight="1">
      <c r="O168" s="1"/>
    </row>
    <row r="169" spans="15:15" ht="15" customHeight="1">
      <c r="O169" s="1"/>
    </row>
    <row r="170" spans="15:15" ht="15" customHeight="1">
      <c r="O170" s="1"/>
    </row>
    <row r="171" spans="15:15" ht="15" customHeight="1">
      <c r="O171" s="1"/>
    </row>
    <row r="172" spans="15:15" ht="15" customHeight="1">
      <c r="O172" s="1"/>
    </row>
    <row r="173" spans="15:15" ht="15" customHeight="1">
      <c r="O173" s="1"/>
    </row>
    <row r="174" spans="15:15" ht="15" customHeight="1">
      <c r="O174" s="1"/>
    </row>
    <row r="175" spans="15:15" ht="15" customHeight="1">
      <c r="O175" s="1"/>
    </row>
    <row r="176" spans="15:15" ht="15" customHeight="1">
      <c r="O176" s="1"/>
    </row>
    <row r="177" spans="15:15" ht="15" customHeight="1">
      <c r="O177" s="1"/>
    </row>
    <row r="178" spans="15:15" ht="15" customHeight="1">
      <c r="O178" s="1"/>
    </row>
    <row r="179" spans="15:15" ht="15" customHeight="1">
      <c r="O179" s="1"/>
    </row>
    <row r="180" spans="15:15" ht="15" customHeight="1">
      <c r="O180" s="1"/>
    </row>
    <row r="181" spans="15:15" ht="15" customHeight="1">
      <c r="O181" s="1"/>
    </row>
    <row r="182" spans="15:15" ht="15" customHeight="1">
      <c r="O182" s="1"/>
    </row>
    <row r="183" spans="15:15" ht="15" customHeight="1">
      <c r="O183" s="1"/>
    </row>
    <row r="184" spans="15:15" ht="15" customHeight="1">
      <c r="O184" s="1"/>
    </row>
    <row r="185" spans="15:15" ht="15" customHeight="1">
      <c r="O185" s="1"/>
    </row>
    <row r="186" spans="15:15" ht="15" customHeight="1">
      <c r="O186" s="1"/>
    </row>
    <row r="187" spans="15:15" ht="15" customHeight="1">
      <c r="O187" s="1"/>
    </row>
    <row r="188" spans="15:15" ht="15" customHeight="1">
      <c r="O188" s="1"/>
    </row>
    <row r="189" spans="15:15" ht="15" customHeight="1">
      <c r="O189" s="1"/>
    </row>
    <row r="190" spans="15:15" ht="15" customHeight="1">
      <c r="O190" s="1"/>
    </row>
    <row r="191" spans="15:15" ht="15" customHeight="1">
      <c r="O191" s="1"/>
    </row>
    <row r="192" spans="15:15" ht="15" customHeight="1">
      <c r="O192" s="1"/>
    </row>
    <row r="193" spans="15:15" ht="15" customHeight="1">
      <c r="O193" s="1"/>
    </row>
    <row r="194" spans="15:15" ht="15" customHeight="1">
      <c r="O194" s="1"/>
    </row>
    <row r="195" spans="15:15" ht="15" customHeight="1">
      <c r="O195" s="1"/>
    </row>
    <row r="196" spans="15:15" ht="15" customHeight="1">
      <c r="O196" s="1"/>
    </row>
    <row r="197" spans="15:15" ht="15" customHeight="1">
      <c r="O197" s="1"/>
    </row>
    <row r="198" spans="15:15" ht="15" customHeight="1">
      <c r="O198" s="1"/>
    </row>
    <row r="199" spans="15:15" ht="15" customHeight="1">
      <c r="O199" s="1"/>
    </row>
    <row r="200" spans="15:15" ht="15" customHeight="1">
      <c r="O200" s="1"/>
    </row>
    <row r="201" spans="15:15" ht="15" customHeight="1">
      <c r="O201" s="1"/>
    </row>
    <row r="202" spans="15:15" ht="15" customHeight="1">
      <c r="O202" s="1"/>
    </row>
    <row r="203" spans="15:15" ht="15" customHeight="1">
      <c r="O203" s="1"/>
    </row>
    <row r="204" spans="15:15" ht="15" customHeight="1">
      <c r="O204" s="1"/>
    </row>
    <row r="205" spans="15:15" ht="15" customHeight="1">
      <c r="O205" s="1"/>
    </row>
    <row r="206" spans="15:15" ht="15" customHeight="1">
      <c r="O206" s="1"/>
    </row>
    <row r="207" spans="15:15" ht="15" customHeight="1">
      <c r="O207" s="1"/>
    </row>
    <row r="208" spans="15:15" ht="15" customHeight="1">
      <c r="O208" s="1"/>
    </row>
    <row r="209" spans="15:15" ht="15" customHeight="1">
      <c r="O209" s="1"/>
    </row>
    <row r="210" spans="15:15" ht="15" customHeight="1">
      <c r="O210" s="1"/>
    </row>
    <row r="211" spans="15:15" ht="15" customHeight="1">
      <c r="O211" s="1"/>
    </row>
    <row r="212" spans="15:15" ht="15" customHeight="1">
      <c r="O212" s="1"/>
    </row>
    <row r="213" spans="15:15" ht="15" customHeight="1">
      <c r="O213" s="1"/>
    </row>
    <row r="214" spans="15:15" ht="15" customHeight="1">
      <c r="O214" s="1"/>
    </row>
    <row r="215" spans="15:15" ht="15" customHeight="1">
      <c r="O215" s="1"/>
    </row>
    <row r="216" spans="15:15" ht="15" customHeight="1">
      <c r="O216" s="1"/>
    </row>
    <row r="217" spans="15:15" ht="15" customHeight="1">
      <c r="O217" s="1"/>
    </row>
    <row r="218" spans="15:15" ht="15" customHeight="1">
      <c r="O218" s="1"/>
    </row>
    <row r="219" spans="15:15" ht="15" customHeight="1">
      <c r="O219" s="1"/>
    </row>
    <row r="220" spans="15:15" ht="15" customHeight="1">
      <c r="O220" s="1"/>
    </row>
    <row r="221" spans="15:15" ht="15" customHeight="1">
      <c r="O221" s="1"/>
    </row>
    <row r="222" spans="15:15" ht="15" customHeight="1">
      <c r="O222" s="1"/>
    </row>
    <row r="223" spans="15:15" ht="15" customHeight="1">
      <c r="O223" s="1"/>
    </row>
    <row r="224" spans="15:15" ht="15" customHeight="1">
      <c r="O224" s="1"/>
    </row>
    <row r="225" spans="15:15" ht="15" customHeight="1">
      <c r="O225" s="1"/>
    </row>
    <row r="226" spans="15:15" ht="15" customHeight="1">
      <c r="O226" s="1"/>
    </row>
    <row r="227" spans="15:15" ht="15" customHeight="1">
      <c r="O227" s="1"/>
    </row>
    <row r="228" spans="15:15" ht="15" customHeight="1">
      <c r="O228" s="1"/>
    </row>
    <row r="229" spans="15:15" ht="15" customHeight="1">
      <c r="O229" s="1"/>
    </row>
    <row r="230" spans="15:15" ht="15" customHeight="1">
      <c r="O230" s="1"/>
    </row>
    <row r="231" spans="15:15" ht="15" customHeight="1">
      <c r="O231" s="1"/>
    </row>
    <row r="232" spans="15:15" ht="15" customHeight="1">
      <c r="O232" s="1"/>
    </row>
    <row r="233" spans="15:15" ht="15" customHeight="1">
      <c r="O233" s="1"/>
    </row>
    <row r="234" spans="15:15" ht="15" customHeight="1">
      <c r="O234" s="1"/>
    </row>
    <row r="235" spans="15:15" ht="15" customHeight="1">
      <c r="O235" s="1"/>
    </row>
    <row r="236" spans="15:15" ht="15" customHeight="1">
      <c r="O236" s="1"/>
    </row>
    <row r="237" spans="15:15" ht="15" customHeight="1">
      <c r="O237" s="1"/>
    </row>
    <row r="238" spans="15:15" ht="15" customHeight="1">
      <c r="O238" s="1"/>
    </row>
    <row r="239" spans="15:15" ht="15" customHeight="1">
      <c r="O239" s="1"/>
    </row>
    <row r="240" spans="15:15" ht="15" customHeight="1">
      <c r="O240" s="1"/>
    </row>
    <row r="241" spans="15:15" ht="15" customHeight="1">
      <c r="O241" s="1"/>
    </row>
    <row r="242" spans="15:15" ht="15" customHeight="1">
      <c r="O242" s="1"/>
    </row>
    <row r="243" spans="15:15" ht="15" customHeight="1">
      <c r="O243" s="1"/>
    </row>
    <row r="244" spans="15:15" ht="15" customHeight="1">
      <c r="O244" s="1"/>
    </row>
    <row r="245" spans="15:15" ht="15" customHeight="1">
      <c r="O245" s="1"/>
    </row>
    <row r="246" spans="15:15" ht="15" customHeight="1">
      <c r="O246" s="1"/>
    </row>
    <row r="247" spans="15:15" ht="15" customHeight="1">
      <c r="O247" s="1"/>
    </row>
    <row r="248" spans="15:15" ht="15" customHeight="1">
      <c r="O248" s="1"/>
    </row>
    <row r="249" spans="15:15" ht="15" customHeight="1">
      <c r="O249" s="1"/>
    </row>
    <row r="250" spans="15:15" ht="15" customHeight="1">
      <c r="O250" s="1"/>
    </row>
    <row r="251" spans="15:15" ht="15" customHeight="1">
      <c r="O251" s="1"/>
    </row>
    <row r="252" spans="15:15" ht="15" customHeight="1">
      <c r="O252" s="1"/>
    </row>
    <row r="253" spans="15:15" ht="15" customHeight="1">
      <c r="O253" s="1"/>
    </row>
    <row r="254" spans="15:15" ht="15" customHeight="1">
      <c r="O254" s="1"/>
    </row>
    <row r="255" spans="15:15" ht="15" customHeight="1">
      <c r="O255" s="1"/>
    </row>
    <row r="256" spans="15:15" ht="15" customHeight="1">
      <c r="O256" s="1"/>
    </row>
    <row r="257" spans="15:15" ht="15" customHeight="1">
      <c r="O257" s="1"/>
    </row>
    <row r="258" spans="15:15" ht="15" customHeight="1">
      <c r="O258" s="1"/>
    </row>
    <row r="259" spans="15:15" ht="15" customHeight="1">
      <c r="O259" s="1"/>
    </row>
    <row r="260" spans="15:15" ht="15" customHeight="1">
      <c r="O260" s="1"/>
    </row>
    <row r="261" spans="15:15" ht="15" customHeight="1">
      <c r="O261" s="1"/>
    </row>
    <row r="262" spans="15:15" ht="15" customHeight="1">
      <c r="O262" s="1"/>
    </row>
    <row r="263" spans="15:15" ht="15" customHeight="1">
      <c r="O263" s="1"/>
    </row>
    <row r="264" spans="15:15" ht="15" customHeight="1">
      <c r="O264" s="1"/>
    </row>
    <row r="265" spans="15:15" ht="15" customHeight="1">
      <c r="O265" s="1"/>
    </row>
    <row r="266" spans="15:15" ht="15" customHeight="1">
      <c r="O266" s="1"/>
    </row>
    <row r="267" spans="15:15" ht="15" customHeight="1">
      <c r="O267" s="1"/>
    </row>
    <row r="268" spans="15:15" ht="15" customHeight="1">
      <c r="O268" s="1"/>
    </row>
    <row r="269" spans="15:15" ht="15" customHeight="1">
      <c r="O269" s="1"/>
    </row>
    <row r="270" spans="15:15" ht="15" customHeight="1">
      <c r="O270" s="1"/>
    </row>
    <row r="271" spans="15:15" ht="15" customHeight="1">
      <c r="O271" s="1"/>
    </row>
    <row r="272" spans="15:15" ht="15" customHeight="1">
      <c r="O272" s="1"/>
    </row>
    <row r="273" spans="15:15" ht="15" customHeight="1">
      <c r="O273" s="1"/>
    </row>
    <row r="274" spans="15:15" ht="15" customHeight="1">
      <c r="O274" s="1"/>
    </row>
    <row r="275" spans="15:15" ht="15" customHeight="1">
      <c r="O275" s="1"/>
    </row>
    <row r="276" spans="15:15" ht="15" customHeight="1">
      <c r="O276" s="1"/>
    </row>
    <row r="277" spans="15:15" ht="15" customHeight="1">
      <c r="O277" s="1"/>
    </row>
    <row r="278" spans="15:15" ht="15" customHeight="1">
      <c r="O278" s="1"/>
    </row>
    <row r="279" spans="15:15" ht="15" customHeight="1">
      <c r="O279" s="1"/>
    </row>
    <row r="280" spans="15:15" ht="15" customHeight="1">
      <c r="O280" s="1"/>
    </row>
    <row r="281" spans="15:15" ht="15" customHeight="1">
      <c r="O281" s="1"/>
    </row>
    <row r="282" spans="15:15" ht="15" customHeight="1">
      <c r="O282" s="1"/>
    </row>
    <row r="283" spans="15:15" ht="15" customHeight="1">
      <c r="O283" s="1"/>
    </row>
    <row r="284" spans="15:15" ht="15" customHeight="1">
      <c r="O284" s="1"/>
    </row>
    <row r="285" spans="15:15" ht="15" customHeight="1">
      <c r="O285" s="1"/>
    </row>
    <row r="286" spans="15:15" ht="15" customHeight="1">
      <c r="O286" s="1"/>
    </row>
    <row r="287" spans="15:15" ht="15" customHeight="1">
      <c r="O287" s="1"/>
    </row>
    <row r="288" spans="15:15" ht="15" customHeight="1">
      <c r="O288" s="1"/>
    </row>
    <row r="289" spans="15:15" ht="15" customHeight="1">
      <c r="O289" s="1"/>
    </row>
    <row r="290" spans="15:15" ht="15" customHeight="1">
      <c r="O290" s="1"/>
    </row>
    <row r="291" spans="15:15" ht="15" customHeight="1">
      <c r="O291" s="1"/>
    </row>
    <row r="292" spans="15:15" ht="15" customHeight="1">
      <c r="O292" s="1"/>
    </row>
    <row r="293" spans="15:15" ht="15" customHeight="1">
      <c r="O293" s="1"/>
    </row>
    <row r="294" spans="15:15" ht="15" customHeight="1">
      <c r="O294" s="1"/>
    </row>
    <row r="295" spans="15:15" ht="15" customHeight="1">
      <c r="O295" s="1"/>
    </row>
    <row r="296" spans="15:15" ht="15" customHeight="1">
      <c r="O296" s="1"/>
    </row>
    <row r="297" spans="15:15" ht="15" customHeight="1">
      <c r="O297" s="1"/>
    </row>
    <row r="298" spans="15:15" ht="15" customHeight="1">
      <c r="O298" s="1"/>
    </row>
    <row r="299" spans="15:15" ht="15" customHeight="1">
      <c r="O299" s="1"/>
    </row>
    <row r="300" spans="15:15" ht="15" customHeight="1">
      <c r="O300" s="1"/>
    </row>
    <row r="301" spans="15:15" ht="15" customHeight="1">
      <c r="O301" s="1"/>
    </row>
    <row r="302" spans="15:15" ht="15" customHeight="1">
      <c r="O302" s="1"/>
    </row>
    <row r="303" spans="15:15" ht="15" customHeight="1">
      <c r="O303" s="1"/>
    </row>
    <row r="304" spans="15:15" ht="15" customHeight="1">
      <c r="O304" s="1"/>
    </row>
    <row r="305" spans="15:15" ht="15" customHeight="1">
      <c r="O305" s="1"/>
    </row>
    <row r="306" spans="15:15" ht="15" customHeight="1">
      <c r="O306" s="1"/>
    </row>
    <row r="307" spans="15:15" ht="15" customHeight="1">
      <c r="O307" s="1"/>
    </row>
    <row r="308" spans="15:15" ht="15" customHeight="1">
      <c r="O308" s="1"/>
    </row>
    <row r="309" spans="15:15" ht="15" customHeight="1">
      <c r="O309" s="1"/>
    </row>
    <row r="310" spans="15:15" ht="15" customHeight="1">
      <c r="O310" s="1"/>
    </row>
    <row r="311" spans="15:15" ht="15" customHeight="1">
      <c r="O311" s="1"/>
    </row>
    <row r="312" spans="15:15" ht="15" customHeight="1">
      <c r="O312" s="1"/>
    </row>
    <row r="313" spans="15:15" ht="15" customHeight="1">
      <c r="O313" s="1"/>
    </row>
    <row r="314" spans="15:15" ht="15" customHeight="1">
      <c r="O314" s="1"/>
    </row>
    <row r="315" spans="15:15" ht="15" customHeight="1">
      <c r="O315" s="1"/>
    </row>
    <row r="316" spans="15:15" ht="15" customHeight="1">
      <c r="O316" s="1"/>
    </row>
    <row r="317" spans="15:15" ht="15" customHeight="1">
      <c r="O317" s="1"/>
    </row>
    <row r="318" spans="15:15" ht="15" customHeight="1">
      <c r="O318" s="1"/>
    </row>
    <row r="319" spans="15:15" ht="15" customHeight="1">
      <c r="O319" s="1"/>
    </row>
    <row r="320" spans="15:15" ht="15" customHeight="1">
      <c r="O320" s="1"/>
    </row>
    <row r="321" spans="15:15" ht="15" customHeight="1">
      <c r="O321" s="1"/>
    </row>
    <row r="322" spans="15:15" ht="15" customHeight="1">
      <c r="O322" s="1"/>
    </row>
    <row r="323" spans="15:15" ht="15" customHeight="1">
      <c r="O323" s="1"/>
    </row>
    <row r="324" spans="15:15" ht="15" customHeight="1">
      <c r="O324" s="1"/>
    </row>
    <row r="325" spans="15:15" ht="15" customHeight="1">
      <c r="O325" s="1"/>
    </row>
    <row r="326" spans="15:15" ht="15" customHeight="1">
      <c r="O326" s="1"/>
    </row>
    <row r="327" spans="15:15" ht="15" customHeight="1">
      <c r="O327" s="1"/>
    </row>
    <row r="328" spans="15:15" ht="15" customHeight="1">
      <c r="O328" s="1"/>
    </row>
    <row r="329" spans="15:15" ht="15" customHeight="1">
      <c r="O329" s="1"/>
    </row>
    <row r="330" spans="15:15" ht="15" customHeight="1">
      <c r="O330" s="1"/>
    </row>
    <row r="331" spans="15:15" ht="15" customHeight="1">
      <c r="O331" s="1"/>
    </row>
    <row r="332" spans="15:15" ht="15" customHeight="1">
      <c r="O332" s="1"/>
    </row>
    <row r="333" spans="15:15" ht="15" customHeight="1">
      <c r="O333" s="1"/>
    </row>
    <row r="334" spans="15:15" ht="15" customHeight="1">
      <c r="O334" s="1"/>
    </row>
    <row r="335" spans="15:15" ht="15" customHeight="1">
      <c r="O335" s="1"/>
    </row>
    <row r="336" spans="15:15" ht="15" customHeight="1">
      <c r="O336" s="1"/>
    </row>
    <row r="337" spans="15:15" ht="15" customHeight="1">
      <c r="O337" s="1"/>
    </row>
    <row r="338" spans="15:15" ht="15" customHeight="1">
      <c r="O338" s="1"/>
    </row>
    <row r="339" spans="15:15" ht="15" customHeight="1">
      <c r="O339" s="1"/>
    </row>
    <row r="340" spans="15:15" ht="15" customHeight="1">
      <c r="O340" s="1"/>
    </row>
    <row r="341" spans="15:15" ht="15" customHeight="1">
      <c r="O341" s="1"/>
    </row>
    <row r="342" spans="15:15" ht="15" customHeight="1">
      <c r="O342" s="1"/>
    </row>
    <row r="343" spans="15:15" ht="15" customHeight="1">
      <c r="O343" s="1"/>
    </row>
    <row r="344" spans="15:15" ht="15" customHeight="1">
      <c r="O344" s="1"/>
    </row>
    <row r="345" spans="15:15" ht="15" customHeight="1">
      <c r="O345" s="1"/>
    </row>
    <row r="346" spans="15:15" ht="15" customHeight="1">
      <c r="O346" s="1"/>
    </row>
    <row r="347" spans="15:15" ht="15" customHeight="1">
      <c r="O347" s="1"/>
    </row>
    <row r="348" spans="15:15" ht="15" customHeight="1">
      <c r="O348" s="1"/>
    </row>
    <row r="349" spans="15:15" ht="15" customHeight="1">
      <c r="O349" s="1"/>
    </row>
    <row r="350" spans="15:15" ht="15" customHeight="1">
      <c r="O350" s="1"/>
    </row>
    <row r="351" spans="15:15" ht="15" customHeight="1">
      <c r="O351" s="1"/>
    </row>
    <row r="352" spans="15:15" ht="15" customHeight="1">
      <c r="O352" s="1"/>
    </row>
    <row r="353" spans="15:15" ht="15" customHeight="1">
      <c r="O353" s="1"/>
    </row>
    <row r="354" spans="15:15" ht="15" customHeight="1">
      <c r="O354" s="1"/>
    </row>
    <row r="355" spans="15:15" ht="15" customHeight="1">
      <c r="O355" s="1"/>
    </row>
    <row r="356" spans="15:15" ht="15" customHeight="1">
      <c r="O356" s="1"/>
    </row>
    <row r="357" spans="15:15" ht="15" customHeight="1">
      <c r="O357" s="1"/>
    </row>
    <row r="358" spans="15:15" ht="15" customHeight="1">
      <c r="O358" s="1"/>
    </row>
    <row r="359" spans="15:15" ht="15" customHeight="1">
      <c r="O359" s="1"/>
    </row>
    <row r="360" spans="15:15" ht="15" customHeight="1">
      <c r="O360" s="1"/>
    </row>
    <row r="361" spans="15:15" ht="15" customHeight="1">
      <c r="O361" s="1"/>
    </row>
    <row r="362" spans="15:15" ht="15" customHeight="1">
      <c r="O362" s="1"/>
    </row>
    <row r="363" spans="15:15" ht="15" customHeight="1">
      <c r="O363" s="1"/>
    </row>
    <row r="364" spans="15:15" ht="15" customHeight="1">
      <c r="O364" s="1"/>
    </row>
    <row r="365" spans="15:15" ht="15" customHeight="1">
      <c r="O365" s="1"/>
    </row>
    <row r="366" spans="15:15" ht="15" customHeight="1">
      <c r="O366" s="1"/>
    </row>
    <row r="367" spans="15:15" ht="15" customHeight="1">
      <c r="O367" s="1"/>
    </row>
    <row r="368" spans="15:15" ht="15" customHeight="1">
      <c r="O368" s="1"/>
    </row>
    <row r="369" spans="15:15" ht="15" customHeight="1">
      <c r="O369" s="1"/>
    </row>
    <row r="370" spans="15:15" ht="15" customHeight="1">
      <c r="O370" s="1"/>
    </row>
    <row r="371" spans="15:15" ht="15" customHeight="1">
      <c r="O371" s="1"/>
    </row>
    <row r="372" spans="15:15" ht="15" customHeight="1">
      <c r="O372" s="1"/>
    </row>
    <row r="373" spans="15:15" ht="15" customHeight="1">
      <c r="O373" s="1"/>
    </row>
    <row r="374" spans="15:15" ht="15" customHeight="1">
      <c r="O374" s="1"/>
    </row>
    <row r="375" spans="15:15" ht="15" customHeight="1">
      <c r="O375" s="1"/>
    </row>
    <row r="376" spans="15:15" ht="15" customHeight="1">
      <c r="O376" s="1"/>
    </row>
    <row r="377" spans="15:15" ht="15" customHeight="1">
      <c r="O377" s="1"/>
    </row>
    <row r="378" spans="15:15" ht="15" customHeight="1">
      <c r="O378" s="1"/>
    </row>
    <row r="379" spans="15:15" ht="15" customHeight="1">
      <c r="O379" s="1"/>
    </row>
    <row r="380" spans="15:15" ht="15" customHeight="1">
      <c r="O380" s="1"/>
    </row>
    <row r="381" spans="15:15" ht="15" customHeight="1">
      <c r="O381" s="1"/>
    </row>
    <row r="382" spans="15:15" ht="15" customHeight="1">
      <c r="O382" s="1"/>
    </row>
    <row r="383" spans="15:15" ht="15" customHeight="1">
      <c r="O383" s="1"/>
    </row>
    <row r="384" spans="15:15" ht="15" customHeight="1">
      <c r="O384" s="1"/>
    </row>
    <row r="385" spans="15:15" ht="15" customHeight="1">
      <c r="O385" s="1"/>
    </row>
    <row r="386" spans="15:15" ht="15" customHeight="1">
      <c r="O386" s="1"/>
    </row>
    <row r="387" spans="15:15" ht="15" customHeight="1">
      <c r="O387" s="1"/>
    </row>
    <row r="388" spans="15:15" ht="15" customHeight="1">
      <c r="O388" s="1"/>
    </row>
    <row r="389" spans="15:15" ht="15" customHeight="1">
      <c r="O389" s="1"/>
    </row>
    <row r="390" spans="15:15" ht="15" customHeight="1">
      <c r="O390" s="1"/>
    </row>
    <row r="391" spans="15:15" ht="15" customHeight="1">
      <c r="O391" s="1"/>
    </row>
    <row r="392" spans="15:15" ht="15" customHeight="1">
      <c r="O392" s="1"/>
    </row>
    <row r="393" spans="15:15" ht="15" customHeight="1">
      <c r="O393" s="1"/>
    </row>
    <row r="394" spans="15:15" ht="15" customHeight="1">
      <c r="O394" s="1"/>
    </row>
    <row r="395" spans="15:15" ht="15" customHeight="1">
      <c r="O395" s="1"/>
    </row>
    <row r="396" spans="15:15" ht="15" customHeight="1">
      <c r="O396" s="1"/>
    </row>
    <row r="397" spans="15:15" ht="15" customHeight="1">
      <c r="O397" s="1"/>
    </row>
    <row r="398" spans="15:15" ht="15" customHeight="1">
      <c r="O398" s="1"/>
    </row>
    <row r="399" spans="15:15" ht="15" customHeight="1">
      <c r="O399" s="1"/>
    </row>
    <row r="400" spans="15:15" ht="15" customHeight="1">
      <c r="O400" s="1"/>
    </row>
    <row r="401" spans="15:15" ht="15" customHeight="1">
      <c r="O401" s="1"/>
    </row>
    <row r="402" spans="15:15" ht="15" customHeight="1">
      <c r="O402" s="1"/>
    </row>
    <row r="403" spans="15:15" ht="15" customHeight="1">
      <c r="O403" s="1"/>
    </row>
    <row r="404" spans="15:15" ht="15" customHeight="1">
      <c r="O404" s="1"/>
    </row>
    <row r="405" spans="15:15" ht="15" customHeight="1">
      <c r="O405" s="1"/>
    </row>
    <row r="406" spans="15:15" ht="15" customHeight="1">
      <c r="O406" s="1"/>
    </row>
    <row r="407" spans="15:15" ht="15" customHeight="1">
      <c r="O407" s="1"/>
    </row>
    <row r="408" spans="15:15" ht="15" customHeight="1">
      <c r="O408" s="1"/>
    </row>
    <row r="409" spans="15:15" ht="15" customHeight="1">
      <c r="O409" s="1"/>
    </row>
    <row r="410" spans="15:15" ht="15" customHeight="1">
      <c r="O410" s="1"/>
    </row>
    <row r="411" spans="15:15" ht="15" customHeight="1">
      <c r="O411" s="1"/>
    </row>
    <row r="412" spans="15:15" ht="15" customHeight="1">
      <c r="O412" s="1"/>
    </row>
    <row r="413" spans="15:15" ht="15" customHeight="1">
      <c r="O413" s="1"/>
    </row>
    <row r="414" spans="15:15" ht="15" customHeight="1">
      <c r="O414" s="1"/>
    </row>
    <row r="415" spans="15:15" ht="15" customHeight="1">
      <c r="O415" s="1"/>
    </row>
    <row r="416" spans="15:15" ht="15" customHeight="1">
      <c r="O416" s="1"/>
    </row>
    <row r="417" spans="15:15" ht="15" customHeight="1">
      <c r="O417" s="1"/>
    </row>
    <row r="418" spans="15:15" ht="15" customHeight="1">
      <c r="O418" s="1"/>
    </row>
    <row r="419" spans="15:15" ht="15" customHeight="1">
      <c r="O419" s="1"/>
    </row>
    <row r="420" spans="15:15" ht="15" customHeight="1">
      <c r="O420" s="1"/>
    </row>
    <row r="421" spans="15:15" ht="15" customHeight="1">
      <c r="O421" s="1"/>
    </row>
    <row r="422" spans="15:15" ht="15" customHeight="1">
      <c r="O422" s="1"/>
    </row>
    <row r="423" spans="15:15" ht="15" customHeight="1">
      <c r="O423" s="1"/>
    </row>
    <row r="424" spans="15:15" ht="15" customHeight="1">
      <c r="O424" s="1"/>
    </row>
    <row r="425" spans="15:15" ht="15" customHeight="1">
      <c r="O425" s="1"/>
    </row>
    <row r="426" spans="15:15" ht="15" customHeight="1">
      <c r="O426" s="1"/>
    </row>
    <row r="427" spans="15:15" ht="15" customHeight="1">
      <c r="O427" s="1"/>
    </row>
    <row r="428" spans="15:15" ht="15" customHeight="1">
      <c r="O428" s="1"/>
    </row>
    <row r="429" spans="15:15" ht="15" customHeight="1">
      <c r="O429" s="1"/>
    </row>
    <row r="430" spans="15:15" ht="15" customHeight="1">
      <c r="O430" s="1"/>
    </row>
    <row r="431" spans="15:15" ht="15" customHeight="1">
      <c r="O431" s="1"/>
    </row>
    <row r="432" spans="15:15" ht="15" customHeight="1">
      <c r="O432" s="1"/>
    </row>
    <row r="433" spans="15:15" ht="15" customHeight="1">
      <c r="O433" s="1"/>
    </row>
    <row r="434" spans="15:15" ht="15" customHeight="1">
      <c r="O434" s="1"/>
    </row>
    <row r="435" spans="15:15" ht="15" customHeight="1">
      <c r="O435" s="1"/>
    </row>
    <row r="436" spans="15:15" ht="15" customHeight="1">
      <c r="O436" s="1"/>
    </row>
    <row r="437" spans="15:15" ht="15" customHeight="1">
      <c r="O437" s="1"/>
    </row>
    <row r="438" spans="15:15" ht="15" customHeight="1">
      <c r="O438" s="1"/>
    </row>
    <row r="439" spans="15:15" ht="15" customHeight="1">
      <c r="O439" s="1"/>
    </row>
    <row r="440" spans="15:15" ht="15" customHeight="1">
      <c r="O440" s="1"/>
    </row>
    <row r="441" spans="15:15" ht="15" customHeight="1">
      <c r="O441" s="1"/>
    </row>
    <row r="442" spans="15:15" ht="15" customHeight="1">
      <c r="O442" s="1"/>
    </row>
    <row r="443" spans="15:15" ht="15" customHeight="1">
      <c r="O443" s="1"/>
    </row>
    <row r="444" spans="15:15" ht="15" customHeight="1">
      <c r="O444" s="1"/>
    </row>
    <row r="445" spans="15:15" ht="15" customHeight="1">
      <c r="O445" s="1"/>
    </row>
    <row r="446" spans="15:15" ht="15" customHeight="1">
      <c r="O446" s="1"/>
    </row>
    <row r="447" spans="15:15" ht="15" customHeight="1">
      <c r="O447" s="1"/>
    </row>
    <row r="448" spans="15:15" ht="15" customHeight="1">
      <c r="O448" s="1"/>
    </row>
    <row r="449" spans="15:15" ht="15" customHeight="1">
      <c r="O449" s="1"/>
    </row>
    <row r="450" spans="15:15" ht="15" customHeight="1">
      <c r="O450" s="1"/>
    </row>
    <row r="451" spans="15:15" ht="15" customHeight="1">
      <c r="O451" s="1"/>
    </row>
    <row r="452" spans="15:15" ht="15" customHeight="1">
      <c r="O452" s="1"/>
    </row>
    <row r="453" spans="15:15" ht="15" customHeight="1">
      <c r="O453" s="1"/>
    </row>
    <row r="454" spans="15:15" ht="15" customHeight="1">
      <c r="O454" s="1"/>
    </row>
    <row r="455" spans="15:15" ht="15" customHeight="1">
      <c r="O455" s="1"/>
    </row>
    <row r="456" spans="15:15" ht="15" customHeight="1">
      <c r="O456" s="1"/>
    </row>
    <row r="457" spans="15:15" ht="15" customHeight="1">
      <c r="O457" s="1"/>
    </row>
    <row r="458" spans="15:15" ht="15" customHeight="1">
      <c r="O458" s="1"/>
    </row>
    <row r="459" spans="15:15" ht="15" customHeight="1">
      <c r="O459" s="1"/>
    </row>
    <row r="460" spans="15:15" ht="15" customHeight="1">
      <c r="O460" s="1"/>
    </row>
    <row r="461" spans="15:15" ht="15" customHeight="1">
      <c r="O461" s="1"/>
    </row>
    <row r="462" spans="15:15" ht="15" customHeight="1">
      <c r="O462" s="1"/>
    </row>
    <row r="463" spans="15:15" ht="15" customHeight="1">
      <c r="O463" s="1"/>
    </row>
    <row r="464" spans="15:15" ht="15" customHeight="1">
      <c r="O464" s="1"/>
    </row>
    <row r="465" spans="15:15" ht="15" customHeight="1">
      <c r="O465" s="1"/>
    </row>
    <row r="466" spans="15:15" ht="15" customHeight="1">
      <c r="O466" s="1"/>
    </row>
    <row r="467" spans="15:15" ht="15" customHeight="1">
      <c r="O467" s="1"/>
    </row>
    <row r="468" spans="15:15" ht="15" customHeight="1">
      <c r="O468" s="1"/>
    </row>
    <row r="469" spans="15:15" ht="15" customHeight="1">
      <c r="O469" s="1"/>
    </row>
    <row r="470" spans="15:15" ht="15" customHeight="1">
      <c r="O470" s="1"/>
    </row>
    <row r="471" spans="15:15" ht="15" customHeight="1">
      <c r="O471" s="1"/>
    </row>
    <row r="472" spans="15:15" ht="15" customHeight="1">
      <c r="O472" s="1"/>
    </row>
    <row r="473" spans="15:15" ht="15" customHeight="1">
      <c r="O473" s="1"/>
    </row>
    <row r="474" spans="15:15" ht="15" customHeight="1">
      <c r="O474" s="1"/>
    </row>
    <row r="475" spans="15:15" ht="15" customHeight="1">
      <c r="O475" s="1"/>
    </row>
    <row r="476" spans="15:15" ht="15" customHeight="1">
      <c r="O476" s="1"/>
    </row>
    <row r="477" spans="15:15" ht="15" customHeight="1">
      <c r="O477" s="1"/>
    </row>
    <row r="478" spans="15:15" ht="15" customHeight="1">
      <c r="O478" s="1"/>
    </row>
    <row r="479" spans="15:15" ht="15" customHeight="1">
      <c r="O479" s="1"/>
    </row>
    <row r="480" spans="15:15" ht="15" customHeight="1">
      <c r="O480" s="1"/>
    </row>
    <row r="481" spans="15:15" ht="15" customHeight="1">
      <c r="O481" s="1"/>
    </row>
    <row r="482" spans="15:15" ht="15" customHeight="1">
      <c r="O482" s="1"/>
    </row>
    <row r="483" spans="15:15" ht="15" customHeight="1">
      <c r="O483" s="1"/>
    </row>
    <row r="484" spans="15:15" ht="15" customHeight="1">
      <c r="O484" s="1"/>
    </row>
    <row r="485" spans="15:15" ht="15" customHeight="1">
      <c r="O485" s="1"/>
    </row>
    <row r="486" spans="15:15" ht="15" customHeight="1">
      <c r="O486" s="1"/>
    </row>
    <row r="487" spans="15:15" ht="15" customHeight="1">
      <c r="O487" s="1"/>
    </row>
    <row r="488" spans="15:15" ht="15" customHeight="1">
      <c r="O488" s="1"/>
    </row>
    <row r="489" spans="15:15" ht="15" customHeight="1">
      <c r="O489" s="1"/>
    </row>
    <row r="490" spans="15:15" ht="15" customHeight="1">
      <c r="O490" s="1"/>
    </row>
    <row r="491" spans="15:15" ht="15" customHeight="1">
      <c r="O491" s="1"/>
    </row>
    <row r="492" spans="15:15" ht="15" customHeight="1">
      <c r="O492" s="1"/>
    </row>
    <row r="493" spans="15:15" ht="15" customHeight="1">
      <c r="O493" s="1"/>
    </row>
    <row r="494" spans="15:15" ht="15" customHeight="1">
      <c r="O494" s="1"/>
    </row>
    <row r="495" spans="15:15" ht="15" customHeight="1">
      <c r="O495" s="1"/>
    </row>
    <row r="496" spans="15:15" ht="15" customHeight="1">
      <c r="O496" s="1"/>
    </row>
    <row r="497" spans="15:15" ht="15" customHeight="1">
      <c r="O497" s="1"/>
    </row>
    <row r="498" spans="15:15" ht="15" customHeight="1">
      <c r="O498" s="1"/>
    </row>
    <row r="499" spans="15:15" ht="15" customHeight="1">
      <c r="O499" s="1"/>
    </row>
    <row r="500" spans="15:15" ht="15" customHeight="1">
      <c r="O500" s="1"/>
    </row>
    <row r="501" spans="15:15" ht="15" customHeight="1">
      <c r="O501" s="1"/>
    </row>
    <row r="502" spans="15:15" ht="15" customHeight="1">
      <c r="O502" s="1"/>
    </row>
    <row r="503" spans="15:15" ht="15" customHeight="1">
      <c r="O503" s="1"/>
    </row>
    <row r="504" spans="15:15" ht="15" customHeight="1">
      <c r="O504" s="1"/>
    </row>
    <row r="505" spans="15:15" ht="15" customHeight="1">
      <c r="O505" s="1"/>
    </row>
    <row r="506" spans="15:15" ht="15" customHeight="1">
      <c r="O506" s="1"/>
    </row>
    <row r="507" spans="15:15" ht="15" customHeight="1">
      <c r="O507" s="1"/>
    </row>
    <row r="508" spans="15:15" ht="15" customHeight="1">
      <c r="O508" s="1"/>
    </row>
    <row r="509" spans="15:15" ht="15" customHeight="1">
      <c r="O509" s="1"/>
    </row>
    <row r="510" spans="15:15" ht="15" customHeight="1">
      <c r="O510" s="1"/>
    </row>
    <row r="511" spans="15:15" ht="15" customHeight="1">
      <c r="O511" s="1"/>
    </row>
    <row r="512" spans="15:15" ht="15" customHeight="1">
      <c r="O512" s="1"/>
    </row>
    <row r="513" spans="15:15" ht="15" customHeight="1">
      <c r="O513" s="1"/>
    </row>
    <row r="514" spans="15:15" ht="15" customHeight="1">
      <c r="O514" s="1"/>
    </row>
    <row r="515" spans="15:15" ht="15" customHeight="1">
      <c r="O515" s="1"/>
    </row>
    <row r="516" spans="15:15" ht="15" customHeight="1">
      <c r="O516" s="1"/>
    </row>
    <row r="517" spans="15:15" ht="15" customHeight="1">
      <c r="O517" s="1"/>
    </row>
    <row r="518" spans="15:15" ht="15" customHeight="1">
      <c r="O518" s="1"/>
    </row>
    <row r="519" spans="15:15" ht="15" customHeight="1">
      <c r="O519" s="1"/>
    </row>
    <row r="520" spans="15:15" ht="15" customHeight="1">
      <c r="O520" s="1"/>
    </row>
    <row r="521" spans="15:15" ht="15" customHeight="1">
      <c r="O521" s="1"/>
    </row>
    <row r="522" spans="15:15" ht="15" customHeight="1">
      <c r="O522" s="1"/>
    </row>
    <row r="523" spans="15:15" ht="15" customHeight="1">
      <c r="O523" s="1"/>
    </row>
    <row r="524" spans="15:15" ht="15" customHeight="1">
      <c r="O524" s="1"/>
    </row>
    <row r="525" spans="15:15" ht="15" customHeight="1">
      <c r="O525" s="1"/>
    </row>
    <row r="526" spans="15:15" ht="15" customHeight="1">
      <c r="O526" s="1"/>
    </row>
    <row r="527" spans="15:15" ht="15" customHeight="1">
      <c r="O527" s="1"/>
    </row>
    <row r="528" spans="15:15" ht="15" customHeight="1">
      <c r="O528" s="1"/>
    </row>
    <row r="529" spans="15:15" ht="15" customHeight="1">
      <c r="O529" s="1"/>
    </row>
    <row r="530" spans="15:15" ht="15" customHeight="1">
      <c r="O530" s="1"/>
    </row>
    <row r="531" spans="15:15" ht="15" customHeight="1">
      <c r="O531" s="1"/>
    </row>
    <row r="532" spans="15:15" ht="15" customHeight="1">
      <c r="O532" s="1"/>
    </row>
    <row r="533" spans="15:15" ht="15" customHeight="1">
      <c r="O533" s="1"/>
    </row>
    <row r="534" spans="15:15" ht="15" customHeight="1">
      <c r="O534" s="1"/>
    </row>
    <row r="535" spans="15:15" ht="15" customHeight="1">
      <c r="O535" s="1"/>
    </row>
    <row r="536" spans="15:15" ht="15" customHeight="1">
      <c r="O536" s="1"/>
    </row>
    <row r="537" spans="15:15" ht="15" customHeight="1">
      <c r="O537" s="1"/>
    </row>
    <row r="538" spans="15:15" ht="15" customHeight="1">
      <c r="O538" s="1"/>
    </row>
    <row r="539" spans="15:15" ht="15" customHeight="1">
      <c r="O539" s="1"/>
    </row>
    <row r="540" spans="15:15" ht="15" customHeight="1">
      <c r="O540" s="1"/>
    </row>
    <row r="541" spans="15:15" ht="15" customHeight="1">
      <c r="O541" s="1"/>
    </row>
    <row r="542" spans="15:15" ht="15" customHeight="1">
      <c r="O542" s="1"/>
    </row>
    <row r="543" spans="15:15" ht="15" customHeight="1">
      <c r="O543" s="1"/>
    </row>
    <row r="544" spans="15:15" ht="15" customHeight="1">
      <c r="O544" s="1"/>
    </row>
    <row r="545" spans="1:15" ht="15" customHeight="1">
      <c r="O545" s="1"/>
    </row>
    <row r="546" spans="1:15" ht="15" customHeight="1">
      <c r="O546" s="1"/>
    </row>
    <row r="547" spans="1:15" ht="15" customHeight="1">
      <c r="O547" s="1"/>
    </row>
    <row r="548" spans="1:15" ht="15" customHeight="1">
      <c r="O548" s="1"/>
    </row>
    <row r="549" spans="1:15" ht="15" customHeight="1">
      <c r="O549" s="1"/>
    </row>
    <row r="550" spans="1:15" ht="15" customHeight="1">
      <c r="O550" s="1"/>
    </row>
    <row r="551" spans="1:15" ht="15" customHeight="1">
      <c r="O551" s="1"/>
    </row>
    <row r="552" spans="1:15" ht="12.75">
      <c r="O552" s="1"/>
    </row>
    <row r="557" spans="1:15">
      <c r="A557" s="69" t="s">
        <v>98</v>
      </c>
    </row>
    <row r="558" spans="1:15">
      <c r="A558" s="1" t="s">
        <v>99</v>
      </c>
      <c r="B558" s="1" t="s">
        <v>100</v>
      </c>
    </row>
    <row r="559" spans="1:15">
      <c r="A559" s="1" t="s">
        <v>101</v>
      </c>
      <c r="B559" s="1" t="s">
        <v>102</v>
      </c>
    </row>
    <row r="560" spans="1:15">
      <c r="A560" s="1" t="s">
        <v>103</v>
      </c>
      <c r="B560" s="1" t="s">
        <v>104</v>
      </c>
    </row>
    <row r="561" spans="1:2">
      <c r="A561" s="1" t="s">
        <v>105</v>
      </c>
      <c r="B561" s="1" t="s">
        <v>106</v>
      </c>
    </row>
    <row r="562" spans="1:2">
      <c r="A562" s="1" t="s">
        <v>107</v>
      </c>
      <c r="B562" s="1" t="s">
        <v>108</v>
      </c>
    </row>
    <row r="563" spans="1:2">
      <c r="A563" s="1" t="s">
        <v>109</v>
      </c>
      <c r="B563" s="1" t="s">
        <v>110</v>
      </c>
    </row>
    <row r="564" spans="1:2">
      <c r="A564" s="1" t="s">
        <v>111</v>
      </c>
      <c r="B564" s="1" t="s">
        <v>112</v>
      </c>
    </row>
    <row r="565" spans="1:2">
      <c r="A565" s="1" t="s">
        <v>113</v>
      </c>
      <c r="B565" s="1" t="s">
        <v>114</v>
      </c>
    </row>
    <row r="566" spans="1:2">
      <c r="A566" s="1" t="s">
        <v>115</v>
      </c>
      <c r="B566" s="1" t="s">
        <v>116</v>
      </c>
    </row>
    <row r="567" spans="1:2">
      <c r="A567" s="1" t="s">
        <v>117</v>
      </c>
      <c r="B567" s="1" t="s">
        <v>118</v>
      </c>
    </row>
    <row r="568" spans="1:2">
      <c r="A568" s="1" t="s">
        <v>119</v>
      </c>
      <c r="B568" s="1" t="s">
        <v>120</v>
      </c>
    </row>
    <row r="569" spans="1:2">
      <c r="A569" s="1" t="s">
        <v>121</v>
      </c>
      <c r="B569" s="1" t="s">
        <v>122</v>
      </c>
    </row>
    <row r="570" spans="1:2">
      <c r="A570" s="1" t="s">
        <v>123</v>
      </c>
      <c r="B570" s="1" t="s">
        <v>124</v>
      </c>
    </row>
    <row r="571" spans="1:2">
      <c r="A571" s="1" t="s">
        <v>125</v>
      </c>
      <c r="B571" s="1" t="s">
        <v>126</v>
      </c>
    </row>
    <row r="572" spans="1:2">
      <c r="A572" s="1" t="s">
        <v>127</v>
      </c>
      <c r="B572" s="1" t="s">
        <v>128</v>
      </c>
    </row>
    <row r="573" spans="1:2">
      <c r="A573" s="1" t="s">
        <v>129</v>
      </c>
      <c r="B573" s="1" t="s">
        <v>130</v>
      </c>
    </row>
    <row r="574" spans="1:2">
      <c r="A574" s="1" t="s">
        <v>131</v>
      </c>
      <c r="B574" s="1" t="s">
        <v>132</v>
      </c>
    </row>
    <row r="575" spans="1:2">
      <c r="A575" s="1" t="s">
        <v>133</v>
      </c>
      <c r="B575" s="1" t="s">
        <v>134</v>
      </c>
    </row>
    <row r="576" spans="1:2">
      <c r="A576" s="1" t="s">
        <v>135</v>
      </c>
      <c r="B576" s="1" t="s">
        <v>134</v>
      </c>
    </row>
    <row r="577" spans="1:2">
      <c r="A577" s="1" t="s">
        <v>136</v>
      </c>
      <c r="B577" s="1" t="s">
        <v>137</v>
      </c>
    </row>
    <row r="578" spans="1:2">
      <c r="A578" s="1" t="s">
        <v>138</v>
      </c>
      <c r="B578" s="1" t="s">
        <v>139</v>
      </c>
    </row>
    <row r="579" spans="1:2">
      <c r="A579" s="1" t="s">
        <v>140</v>
      </c>
      <c r="B579" s="1" t="s">
        <v>141</v>
      </c>
    </row>
    <row r="580" spans="1:2">
      <c r="A580" s="1" t="s">
        <v>142</v>
      </c>
      <c r="B580" s="1" t="s">
        <v>143</v>
      </c>
    </row>
  </sheetData>
  <mergeCells count="1">
    <mergeCell ref="B35:F35"/>
  </mergeCells>
  <pageMargins left="0.7" right="0.7" top="0.75" bottom="0.75" header="0.3" footer="0.3"/>
  <pageSetup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7751C-1866-4D7B-94FD-7957BEDADD23}">
  <sheetPr>
    <tabColor rgb="FF002060"/>
  </sheetPr>
  <dimension ref="A1:E36"/>
  <sheetViews>
    <sheetView zoomScaleNormal="100" workbookViewId="0"/>
  </sheetViews>
  <sheetFormatPr defaultRowHeight="12.75"/>
  <cols>
    <col min="1" max="1" width="14.42578125" style="1" bestFit="1" customWidth="1"/>
    <col min="2" max="2" width="27.140625" style="72" bestFit="1" customWidth="1"/>
    <col min="3" max="3" width="9.5703125" style="1" bestFit="1" customWidth="1"/>
    <col min="4" max="16384" width="9.140625" style="1"/>
  </cols>
  <sheetData>
    <row r="1" spans="1:5" ht="15">
      <c r="A1" s="70" t="s">
        <v>144</v>
      </c>
      <c r="B1" s="70" t="s">
        <v>145</v>
      </c>
      <c r="C1" s="70" t="s">
        <v>146</v>
      </c>
    </row>
    <row r="2" spans="1:5" ht="15">
      <c r="A2" t="s">
        <v>147</v>
      </c>
      <c r="B2" t="s">
        <v>148</v>
      </c>
      <c r="C2" s="71">
        <v>494</v>
      </c>
    </row>
    <row r="3" spans="1:5" ht="15">
      <c r="A3" t="s">
        <v>149</v>
      </c>
      <c r="B3" t="s">
        <v>150</v>
      </c>
      <c r="C3" s="71">
        <v>229</v>
      </c>
    </row>
    <row r="4" spans="1:5" ht="15">
      <c r="A4" t="s">
        <v>151</v>
      </c>
      <c r="B4" t="s">
        <v>152</v>
      </c>
      <c r="C4" s="71">
        <v>271</v>
      </c>
    </row>
    <row r="5" spans="1:5" ht="15">
      <c r="A5" t="s">
        <v>153</v>
      </c>
      <c r="B5" t="s">
        <v>154</v>
      </c>
      <c r="C5" s="71">
        <v>173</v>
      </c>
    </row>
    <row r="6" spans="1:5" ht="15">
      <c r="A6" t="s">
        <v>155</v>
      </c>
      <c r="B6" t="s">
        <v>156</v>
      </c>
      <c r="C6" s="71">
        <v>422</v>
      </c>
    </row>
    <row r="7" spans="1:5" ht="15">
      <c r="A7" t="s">
        <v>157</v>
      </c>
      <c r="B7" t="s">
        <v>158</v>
      </c>
      <c r="C7" s="71">
        <v>300</v>
      </c>
      <c r="E7" s="72"/>
    </row>
    <row r="8" spans="1:5" ht="15">
      <c r="A8" t="s">
        <v>159</v>
      </c>
      <c r="B8" t="s">
        <v>160</v>
      </c>
      <c r="C8" s="73">
        <v>383</v>
      </c>
      <c r="E8" s="72"/>
    </row>
    <row r="13" spans="1:5">
      <c r="A13" s="69" t="s">
        <v>98</v>
      </c>
    </row>
    <row r="14" spans="1:5">
      <c r="A14" s="1" t="s">
        <v>99</v>
      </c>
      <c r="B14" s="72" t="s">
        <v>100</v>
      </c>
    </row>
    <row r="15" spans="1:5">
      <c r="A15" s="1" t="s">
        <v>101</v>
      </c>
      <c r="B15" s="72" t="s">
        <v>102</v>
      </c>
    </row>
    <row r="16" spans="1:5">
      <c r="A16" s="1" t="s">
        <v>103</v>
      </c>
      <c r="B16" s="72" t="s">
        <v>104</v>
      </c>
    </row>
    <row r="17" spans="1:2">
      <c r="A17" s="1" t="s">
        <v>105</v>
      </c>
      <c r="B17" s="72" t="s">
        <v>106</v>
      </c>
    </row>
    <row r="18" spans="1:2">
      <c r="A18" s="1" t="s">
        <v>107</v>
      </c>
      <c r="B18" s="72" t="s">
        <v>108</v>
      </c>
    </row>
    <row r="19" spans="1:2">
      <c r="A19" s="1" t="s">
        <v>109</v>
      </c>
      <c r="B19" s="72" t="s">
        <v>110</v>
      </c>
    </row>
    <row r="20" spans="1:2">
      <c r="A20" s="1" t="s">
        <v>111</v>
      </c>
      <c r="B20" s="72" t="s">
        <v>112</v>
      </c>
    </row>
    <row r="21" spans="1:2">
      <c r="A21" s="1" t="s">
        <v>113</v>
      </c>
      <c r="B21" s="72" t="s">
        <v>114</v>
      </c>
    </row>
    <row r="22" spans="1:2">
      <c r="A22" s="1" t="s">
        <v>115</v>
      </c>
      <c r="B22" s="72" t="s">
        <v>116</v>
      </c>
    </row>
    <row r="23" spans="1:2">
      <c r="A23" s="1" t="s">
        <v>117</v>
      </c>
      <c r="B23" s="72" t="s">
        <v>118</v>
      </c>
    </row>
    <row r="24" spans="1:2">
      <c r="A24" s="1" t="s">
        <v>119</v>
      </c>
      <c r="B24" s="72" t="s">
        <v>120</v>
      </c>
    </row>
    <row r="25" spans="1:2">
      <c r="A25" s="1" t="s">
        <v>121</v>
      </c>
      <c r="B25" s="72" t="s">
        <v>122</v>
      </c>
    </row>
    <row r="26" spans="1:2">
      <c r="A26" s="1" t="s">
        <v>123</v>
      </c>
      <c r="B26" s="72" t="s">
        <v>124</v>
      </c>
    </row>
    <row r="27" spans="1:2">
      <c r="A27" s="1" t="s">
        <v>125</v>
      </c>
      <c r="B27" s="72" t="s">
        <v>126</v>
      </c>
    </row>
    <row r="28" spans="1:2">
      <c r="A28" s="1" t="s">
        <v>127</v>
      </c>
      <c r="B28" s="72" t="s">
        <v>128</v>
      </c>
    </row>
    <row r="29" spans="1:2">
      <c r="A29" s="1" t="s">
        <v>129</v>
      </c>
      <c r="B29" s="72" t="s">
        <v>130</v>
      </c>
    </row>
    <row r="30" spans="1:2">
      <c r="A30" s="1" t="s">
        <v>131</v>
      </c>
      <c r="B30" s="72" t="s">
        <v>132</v>
      </c>
    </row>
    <row r="31" spans="1:2">
      <c r="A31" s="1" t="s">
        <v>133</v>
      </c>
      <c r="B31" s="72" t="s">
        <v>134</v>
      </c>
    </row>
    <row r="32" spans="1:2">
      <c r="A32" s="1" t="s">
        <v>135</v>
      </c>
      <c r="B32" s="72" t="s">
        <v>134</v>
      </c>
    </row>
    <row r="33" spans="1:2">
      <c r="A33" s="1" t="s">
        <v>136</v>
      </c>
      <c r="B33" s="72" t="s">
        <v>137</v>
      </c>
    </row>
    <row r="34" spans="1:2">
      <c r="A34" s="1" t="s">
        <v>138</v>
      </c>
      <c r="B34" s="72" t="s">
        <v>139</v>
      </c>
    </row>
    <row r="35" spans="1:2">
      <c r="A35" s="1" t="s">
        <v>140</v>
      </c>
      <c r="B35" s="72" t="s">
        <v>141</v>
      </c>
    </row>
    <row r="36" spans="1:2">
      <c r="A36" s="1" t="s">
        <v>142</v>
      </c>
      <c r="B36" s="72" t="s">
        <v>143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ADBB3-7F4A-4B44-AFAF-38C34687BD60}">
  <dimension ref="A1:M20"/>
  <sheetViews>
    <sheetView zoomScaleNormal="100" workbookViewId="0">
      <selection activeCell="O22" sqref="O22"/>
    </sheetView>
  </sheetViews>
  <sheetFormatPr defaultRowHeight="15"/>
  <cols>
    <col min="1" max="1" width="2.5703125" customWidth="1"/>
    <col min="2" max="2" width="18.85546875" bestFit="1" customWidth="1"/>
    <col min="3" max="3" width="6" bestFit="1" customWidth="1"/>
    <col min="4" max="4" width="5.5703125" bestFit="1" customWidth="1"/>
    <col min="5" max="5" width="2.7109375" customWidth="1"/>
    <col min="6" max="6" width="6" bestFit="1" customWidth="1"/>
    <col min="7" max="7" width="6.42578125" bestFit="1" customWidth="1"/>
    <col min="8" max="8" width="2.5703125" customWidth="1"/>
    <col min="10" max="10" width="13" customWidth="1"/>
    <col min="11" max="11" width="2.42578125" customWidth="1"/>
    <col min="12" max="13" width="12.85546875" bestFit="1" customWidth="1"/>
  </cols>
  <sheetData>
    <row r="1" spans="2:13" ht="15.75" thickBot="1"/>
    <row r="2" spans="2:13" ht="30">
      <c r="B2" s="74" t="s">
        <v>161</v>
      </c>
      <c r="C2" s="75" t="s">
        <v>162</v>
      </c>
      <c r="D2" s="75" t="s">
        <v>163</v>
      </c>
      <c r="E2" s="75"/>
      <c r="F2" s="75" t="s">
        <v>162</v>
      </c>
      <c r="G2" s="76" t="s">
        <v>163</v>
      </c>
      <c r="I2" s="74" t="s">
        <v>164</v>
      </c>
      <c r="J2" s="77" t="s">
        <v>165</v>
      </c>
      <c r="L2" s="74" t="s">
        <v>166</v>
      </c>
      <c r="M2" s="76">
        <v>2020</v>
      </c>
    </row>
    <row r="3" spans="2:13">
      <c r="B3" s="78" t="s">
        <v>167</v>
      </c>
      <c r="C3">
        <v>83</v>
      </c>
      <c r="D3" s="79" t="str">
        <f>VLOOKUP(C3,$F$3:$G$7,2,TRUE)</f>
        <v>B</v>
      </c>
      <c r="F3">
        <v>0</v>
      </c>
      <c r="G3" s="80" t="s">
        <v>168</v>
      </c>
      <c r="I3" s="78">
        <v>0</v>
      </c>
      <c r="J3" s="81">
        <v>0.05</v>
      </c>
      <c r="L3" s="82">
        <v>0</v>
      </c>
      <c r="M3" s="83">
        <v>0.1</v>
      </c>
    </row>
    <row r="4" spans="2:13">
      <c r="B4" s="78" t="s">
        <v>169</v>
      </c>
      <c r="C4">
        <v>60</v>
      </c>
      <c r="D4" s="84" t="str">
        <f t="shared" ref="D4:D7" si="0">VLOOKUP(C4,$F$3:$G$7,2,TRUE)</f>
        <v>F</v>
      </c>
      <c r="F4">
        <v>65</v>
      </c>
      <c r="G4" s="80" t="s">
        <v>170</v>
      </c>
      <c r="I4" s="85">
        <v>50000</v>
      </c>
      <c r="J4" s="81">
        <v>0.06</v>
      </c>
      <c r="L4" s="86">
        <v>9876</v>
      </c>
      <c r="M4" s="83">
        <v>0.12</v>
      </c>
    </row>
    <row r="5" spans="2:13">
      <c r="B5" s="78" t="s">
        <v>171</v>
      </c>
      <c r="C5">
        <v>78</v>
      </c>
      <c r="D5" s="84" t="str">
        <f t="shared" si="0"/>
        <v>C</v>
      </c>
      <c r="F5">
        <v>74</v>
      </c>
      <c r="G5" s="80" t="s">
        <v>172</v>
      </c>
      <c r="I5" s="85">
        <v>80000</v>
      </c>
      <c r="J5" s="81">
        <v>7.0000000000000007E-2</v>
      </c>
      <c r="L5" s="86">
        <v>40126</v>
      </c>
      <c r="M5" s="83">
        <v>0.22</v>
      </c>
    </row>
    <row r="6" spans="2:13">
      <c r="B6" s="78" t="s">
        <v>173</v>
      </c>
      <c r="C6">
        <v>65</v>
      </c>
      <c r="D6" s="84" t="str">
        <f t="shared" si="0"/>
        <v>D</v>
      </c>
      <c r="F6">
        <v>83</v>
      </c>
      <c r="G6" s="80" t="s">
        <v>174</v>
      </c>
      <c r="I6" s="85">
        <v>120000</v>
      </c>
      <c r="J6" s="81">
        <v>0.08</v>
      </c>
      <c r="L6" s="86">
        <v>85525</v>
      </c>
      <c r="M6" s="83">
        <v>0.24</v>
      </c>
    </row>
    <row r="7" spans="2:13">
      <c r="B7" s="78" t="s">
        <v>175</v>
      </c>
      <c r="C7">
        <v>100</v>
      </c>
      <c r="D7" s="84" t="str">
        <f t="shared" si="0"/>
        <v>A</v>
      </c>
      <c r="F7">
        <v>92</v>
      </c>
      <c r="G7" s="80" t="s">
        <v>176</v>
      </c>
      <c r="I7" s="85">
        <v>150000</v>
      </c>
      <c r="J7" s="81">
        <v>0.1</v>
      </c>
      <c r="L7" s="86">
        <v>163301</v>
      </c>
      <c r="M7" s="83">
        <v>0.32</v>
      </c>
    </row>
    <row r="8" spans="2:13">
      <c r="B8" s="78"/>
      <c r="G8" s="80"/>
      <c r="I8" s="78"/>
      <c r="J8" s="80"/>
      <c r="L8" s="86">
        <v>207351</v>
      </c>
      <c r="M8" s="83">
        <v>0.35</v>
      </c>
    </row>
    <row r="9" spans="2:13">
      <c r="B9" s="78"/>
      <c r="G9" s="80"/>
      <c r="I9" s="78" t="s">
        <v>177</v>
      </c>
      <c r="J9" s="87">
        <v>250000</v>
      </c>
      <c r="L9" s="86">
        <v>518401</v>
      </c>
      <c r="M9" s="83">
        <v>0.37</v>
      </c>
    </row>
    <row r="10" spans="2:13">
      <c r="B10" s="78"/>
      <c r="G10" s="80"/>
      <c r="I10" s="78" t="s">
        <v>178</v>
      </c>
      <c r="J10" s="88">
        <f>VLOOKUP(J9,I3:J7,2,TRUE)</f>
        <v>0.1</v>
      </c>
      <c r="L10" s="78"/>
      <c r="M10" s="80"/>
    </row>
    <row r="11" spans="2:13">
      <c r="B11" s="78"/>
      <c r="G11" s="80"/>
      <c r="I11" s="78"/>
      <c r="J11" s="80"/>
      <c r="L11" s="78" t="s">
        <v>179</v>
      </c>
      <c r="M11" s="89">
        <f>9875.99+0.01</f>
        <v>9876</v>
      </c>
    </row>
    <row r="12" spans="2:13" ht="15.75" thickBot="1">
      <c r="B12" s="90"/>
      <c r="C12" s="91"/>
      <c r="D12" s="91"/>
      <c r="E12" s="91"/>
      <c r="F12" s="91"/>
      <c r="G12" s="92"/>
      <c r="I12" s="90"/>
      <c r="J12" s="92"/>
      <c r="L12" s="90" t="s">
        <v>180</v>
      </c>
      <c r="M12" s="93">
        <f>VLOOKUP(M11,L3:M9,2,TRUE)</f>
        <v>0.12</v>
      </c>
    </row>
    <row r="19" spans="1:2">
      <c r="A19" s="70" t="s">
        <v>98</v>
      </c>
    </row>
    <row r="20" spans="1:2">
      <c r="A20" t="s">
        <v>181</v>
      </c>
      <c r="B20" t="s">
        <v>182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2FB39D-8B06-4921-8929-4462C67F77B7}">
  <dimension ref="A1:F14"/>
  <sheetViews>
    <sheetView zoomScaleNormal="100" workbookViewId="0">
      <selection activeCell="F14" sqref="F14"/>
    </sheetView>
  </sheetViews>
  <sheetFormatPr defaultColWidth="8.85546875" defaultRowHeight="15"/>
  <cols>
    <col min="1" max="1" width="7.85546875" bestFit="1" customWidth="1"/>
    <col min="2" max="2" width="14.28515625" bestFit="1" customWidth="1"/>
    <col min="3" max="3" width="8.140625" bestFit="1" customWidth="1"/>
    <col min="4" max="4" width="10.5703125" bestFit="1" customWidth="1"/>
    <col min="5" max="5" width="14.28515625" bestFit="1" customWidth="1"/>
    <col min="6" max="6" width="9.42578125" customWidth="1"/>
  </cols>
  <sheetData>
    <row r="1" spans="1:6">
      <c r="A1" s="70" t="s">
        <v>183</v>
      </c>
      <c r="B1" s="70" t="s">
        <v>184</v>
      </c>
      <c r="C1" s="70" t="s">
        <v>180</v>
      </c>
      <c r="D1" s="94"/>
      <c r="E1" s="74" t="s">
        <v>184</v>
      </c>
      <c r="F1" s="76" t="s">
        <v>180</v>
      </c>
    </row>
    <row r="2" spans="1:6">
      <c r="A2" t="s">
        <v>185</v>
      </c>
      <c r="B2" s="95">
        <v>88780</v>
      </c>
      <c r="C2" s="96">
        <f>VLOOKUP(B2,$E$2:$F$8,2,TRUE)</f>
        <v>0.25</v>
      </c>
      <c r="D2" s="95"/>
      <c r="E2" s="97">
        <v>0</v>
      </c>
      <c r="F2" s="98">
        <v>0.1</v>
      </c>
    </row>
    <row r="3" spans="1:6">
      <c r="A3" t="s">
        <v>186</v>
      </c>
      <c r="B3" s="95">
        <v>23556</v>
      </c>
      <c r="C3" s="99">
        <f t="shared" ref="C3:C6" si="0">VLOOKUP(B3,$E$2:$F$7,2,TRUE)</f>
        <v>0.15</v>
      </c>
      <c r="D3" s="95"/>
      <c r="E3" s="97">
        <v>9275</v>
      </c>
      <c r="F3" s="98">
        <v>0.15</v>
      </c>
    </row>
    <row r="4" spans="1:6">
      <c r="A4" t="s">
        <v>187</v>
      </c>
      <c r="B4" s="95">
        <v>192189</v>
      </c>
      <c r="C4" s="99">
        <f t="shared" si="0"/>
        <v>0.33</v>
      </c>
      <c r="D4" s="95"/>
      <c r="E4" s="97">
        <v>37650</v>
      </c>
      <c r="F4" s="98">
        <v>0.25</v>
      </c>
    </row>
    <row r="5" spans="1:6">
      <c r="A5" t="s">
        <v>188</v>
      </c>
      <c r="B5" s="95">
        <v>143352</v>
      </c>
      <c r="C5" s="99">
        <f t="shared" si="0"/>
        <v>0.28000000000000003</v>
      </c>
      <c r="D5" s="95"/>
      <c r="E5" s="97">
        <v>91150</v>
      </c>
      <c r="F5" s="98">
        <v>0.28000000000000003</v>
      </c>
    </row>
    <row r="6" spans="1:6">
      <c r="A6" t="s">
        <v>189</v>
      </c>
      <c r="B6" s="95">
        <v>443411</v>
      </c>
      <c r="C6" s="100">
        <f t="shared" si="0"/>
        <v>0.35</v>
      </c>
      <c r="D6" s="95"/>
      <c r="E6" s="97">
        <v>190150</v>
      </c>
      <c r="F6" s="98">
        <v>0.33</v>
      </c>
    </row>
    <row r="7" spans="1:6">
      <c r="E7" s="97">
        <v>413350</v>
      </c>
      <c r="F7" s="98">
        <v>0.35</v>
      </c>
    </row>
    <row r="8" spans="1:6" ht="15.75" thickBot="1">
      <c r="E8" s="101">
        <v>415050</v>
      </c>
      <c r="F8" s="102">
        <v>0.39600000000000002</v>
      </c>
    </row>
    <row r="13" spans="1:6">
      <c r="A13" s="70" t="s">
        <v>98</v>
      </c>
    </row>
    <row r="14" spans="1:6">
      <c r="A14" t="s">
        <v>190</v>
      </c>
      <c r="B14" t="s">
        <v>191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81AEF8-7BE1-4BD0-8618-BD21D3A39226}">
  <dimension ref="A1:Q12"/>
  <sheetViews>
    <sheetView zoomScaleNormal="100" workbookViewId="0"/>
  </sheetViews>
  <sheetFormatPr defaultColWidth="13.5703125" defaultRowHeight="15"/>
  <cols>
    <col min="1" max="1" width="9.7109375" bestFit="1" customWidth="1"/>
    <col min="2" max="2" width="10.5703125" customWidth="1"/>
    <col min="3" max="3" width="2.5703125" customWidth="1"/>
    <col min="4" max="4" width="9.5703125" bestFit="1" customWidth="1"/>
    <col min="5" max="5" width="15.140625" bestFit="1" customWidth="1"/>
    <col min="6" max="6" width="8" bestFit="1" customWidth="1"/>
    <col min="7" max="7" width="9.140625" bestFit="1" customWidth="1"/>
    <col min="8" max="8" width="8" bestFit="1" customWidth="1"/>
    <col min="9" max="9" width="9.140625" bestFit="1" customWidth="1"/>
    <col min="10" max="17" width="9.7109375" customWidth="1"/>
    <col min="18" max="241" width="9.140625" customWidth="1"/>
    <col min="242" max="242" width="13.5703125" bestFit="1" customWidth="1"/>
  </cols>
  <sheetData>
    <row r="1" spans="1:17">
      <c r="A1" s="94"/>
      <c r="B1" s="103" t="s">
        <v>192</v>
      </c>
      <c r="D1" s="103" t="s">
        <v>193</v>
      </c>
      <c r="E1" s="103" t="s">
        <v>194</v>
      </c>
      <c r="F1" s="104" t="s">
        <v>195</v>
      </c>
      <c r="G1" s="104" t="s">
        <v>196</v>
      </c>
      <c r="H1" s="104" t="s">
        <v>192</v>
      </c>
      <c r="I1" s="104" t="s">
        <v>197</v>
      </c>
      <c r="J1" s="104" t="s">
        <v>198</v>
      </c>
      <c r="K1" s="104" t="s">
        <v>199</v>
      </c>
      <c r="L1" s="104" t="s">
        <v>200</v>
      </c>
      <c r="M1" s="104" t="s">
        <v>201</v>
      </c>
      <c r="N1" s="104" t="s">
        <v>202</v>
      </c>
      <c r="O1" s="104" t="s">
        <v>203</v>
      </c>
      <c r="P1" s="104" t="s">
        <v>204</v>
      </c>
      <c r="Q1" s="104" t="s">
        <v>205</v>
      </c>
    </row>
    <row r="2" spans="1:17">
      <c r="A2" s="105">
        <v>40100</v>
      </c>
      <c r="B2" s="106">
        <f>VLOOKUP(A2,D1:H5,5,0)</f>
        <v>92741</v>
      </c>
      <c r="D2">
        <v>40100</v>
      </c>
      <c r="E2" t="s">
        <v>206</v>
      </c>
      <c r="F2" s="107">
        <v>99738</v>
      </c>
      <c r="G2" s="107">
        <v>113689</v>
      </c>
      <c r="H2" s="107">
        <v>92741</v>
      </c>
      <c r="I2" s="107">
        <v>109467</v>
      </c>
      <c r="J2" s="107">
        <v>90962</v>
      </c>
      <c r="K2" s="107">
        <v>102946</v>
      </c>
      <c r="L2" s="107">
        <v>111211</v>
      </c>
      <c r="M2" s="107">
        <v>99216</v>
      </c>
      <c r="N2" s="107">
        <v>101090</v>
      </c>
      <c r="O2" s="107">
        <v>109768</v>
      </c>
      <c r="P2" s="107">
        <v>96659</v>
      </c>
      <c r="Q2" s="107">
        <v>93772</v>
      </c>
    </row>
    <row r="3" spans="1:17">
      <c r="A3" s="105">
        <v>40100</v>
      </c>
      <c r="B3" s="108" cm="1">
        <f t="array" ref="B3">_xlfn.XLOOKUP(A3,D1:D5,H1:H5)</f>
        <v>92741</v>
      </c>
      <c r="D3">
        <v>40200</v>
      </c>
      <c r="E3" t="s">
        <v>207</v>
      </c>
      <c r="F3" s="107">
        <v>32913.54</v>
      </c>
      <c r="G3" s="107">
        <v>37517.370000000003</v>
      </c>
      <c r="H3" s="107">
        <v>30604.530000000002</v>
      </c>
      <c r="I3" s="107">
        <v>36124.11</v>
      </c>
      <c r="J3" s="107">
        <v>30017.460000000003</v>
      </c>
      <c r="K3" s="107">
        <v>33972.18</v>
      </c>
      <c r="L3" s="107">
        <v>36699.630000000005</v>
      </c>
      <c r="M3" s="107">
        <v>32741.280000000002</v>
      </c>
      <c r="N3" s="107">
        <v>33359.700000000004</v>
      </c>
      <c r="O3" s="107">
        <v>36223.440000000002</v>
      </c>
      <c r="P3" s="107">
        <v>31897.47</v>
      </c>
      <c r="Q3" s="107">
        <v>30944.760000000002</v>
      </c>
    </row>
    <row r="4" spans="1:17">
      <c r="D4">
        <v>40300</v>
      </c>
      <c r="E4" t="s">
        <v>208</v>
      </c>
      <c r="F4" s="107">
        <f t="shared" ref="F4:Q4" si="0">F2*0.2</f>
        <v>19947.600000000002</v>
      </c>
      <c r="G4" s="107">
        <f t="shared" si="0"/>
        <v>22737.800000000003</v>
      </c>
      <c r="H4" s="107">
        <f t="shared" si="0"/>
        <v>18548.2</v>
      </c>
      <c r="I4" s="107">
        <f t="shared" si="0"/>
        <v>21893.4</v>
      </c>
      <c r="J4" s="107">
        <f t="shared" si="0"/>
        <v>18192.400000000001</v>
      </c>
      <c r="K4" s="107">
        <f t="shared" si="0"/>
        <v>20589.2</v>
      </c>
      <c r="L4" s="107">
        <f t="shared" si="0"/>
        <v>22242.2</v>
      </c>
      <c r="M4" s="107">
        <f t="shared" si="0"/>
        <v>19843.2</v>
      </c>
      <c r="N4" s="107">
        <f t="shared" si="0"/>
        <v>20218</v>
      </c>
      <c r="O4" s="107">
        <f t="shared" si="0"/>
        <v>21953.600000000002</v>
      </c>
      <c r="P4" s="107">
        <f t="shared" si="0"/>
        <v>19331.8</v>
      </c>
      <c r="Q4" s="107">
        <f t="shared" si="0"/>
        <v>18754.400000000001</v>
      </c>
    </row>
    <row r="5" spans="1:17">
      <c r="D5">
        <v>40400</v>
      </c>
      <c r="E5" t="s">
        <v>209</v>
      </c>
      <c r="F5" s="107">
        <v>2992.14</v>
      </c>
      <c r="G5" s="107">
        <v>5684.45</v>
      </c>
      <c r="H5" s="107">
        <v>3709.64</v>
      </c>
      <c r="I5" s="107">
        <v>3284.01</v>
      </c>
      <c r="J5" s="107">
        <v>5457.72</v>
      </c>
      <c r="K5" s="107">
        <v>3088.38</v>
      </c>
      <c r="L5" s="107">
        <v>4448.4399999999996</v>
      </c>
      <c r="M5" s="107">
        <v>3968.64</v>
      </c>
      <c r="N5" s="107">
        <v>4043.6</v>
      </c>
      <c r="O5" s="107">
        <v>3293.04</v>
      </c>
      <c r="P5" s="107">
        <v>6766.13</v>
      </c>
      <c r="Q5" s="107">
        <v>2813.16</v>
      </c>
    </row>
    <row r="10" spans="1:17">
      <c r="A10" s="70" t="s">
        <v>98</v>
      </c>
    </row>
    <row r="11" spans="1:17">
      <c r="A11" t="s">
        <v>135</v>
      </c>
      <c r="B11" t="s">
        <v>210</v>
      </c>
    </row>
    <row r="12" spans="1:17">
      <c r="A12" t="s">
        <v>211</v>
      </c>
      <c r="B12" t="s">
        <v>210</v>
      </c>
    </row>
  </sheetData>
  <conditionalFormatting sqref="D2:Q5">
    <cfRule type="cellIs" dxfId="3" priority="1" stopIfTrue="1" operator="equal">
      <formula>$B$2</formula>
    </cfRule>
  </conditionalFormatting>
  <conditionalFormatting sqref="D2:D5">
    <cfRule type="cellIs" dxfId="2" priority="2" stopIfTrue="1" operator="equal">
      <formula>$A$2</formula>
    </cfRule>
    <cfRule type="expression" dxfId="1" priority="3">
      <formula>AND(D2=#REF!,$B$2&lt;&gt;0,#REF!&lt;&gt;$B$2)</formula>
    </cfRule>
  </conditionalFormatting>
  <conditionalFormatting sqref="F2:Q5 D2:D5">
    <cfRule type="expression" dxfId="0" priority="4">
      <formula>AND(D2=#REF!,$B$2&lt;&gt;0,#REF!&lt;&gt;$B$2)</formula>
    </cfRule>
  </conditionalFormatting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Ringstrom</dc:creator>
  <cp:keywords/>
  <dc:description/>
  <cp:lastModifiedBy>David Ringstrom</cp:lastModifiedBy>
  <cp:revision/>
  <dcterms:created xsi:type="dcterms:W3CDTF">2022-01-21T18:19:08Z</dcterms:created>
  <dcterms:modified xsi:type="dcterms:W3CDTF">2022-02-08T18:29:29Z</dcterms:modified>
  <cp:category/>
  <cp:contentStatus/>
</cp:coreProperties>
</file>