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Answer Details" sheetId="2" r:id="rId3"/>
  </sheets>
  <definedNames/>
  <calcPr fullCalcOnLoad="1"/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<sst xmlns="http://schemas.openxmlformats.org/spreadsheetml/2006/main" count="337" uniqueCount="169">
  <si>
    <t>Nicholas</t>
  </si>
  <si>
    <t>Rivera</t>
  </si>
  <si>
    <t>nick.rivera@us.forvismazars.com</t>
  </si>
  <si>
    <t>Complete Response</t>
  </si>
  <si>
    <t>Region 2</t>
  </si>
  <si>
    <t>Metropolitan New York Chapter</t>
  </si>
  <si>
    <t>President Elect</t>
  </si>
  <si>
    <t>Nolan</t>
  </si>
  <si>
    <t>Behringer</t>
  </si>
  <si>
    <t>nolan.behringer@medixteam.com</t>
  </si>
  <si>
    <t>Other</t>
  </si>
  <si>
    <t>Vanessa</t>
  </si>
  <si>
    <t>mackay</t>
  </si>
  <si>
    <t>vanessa.mackay@wmchealth.org</t>
  </si>
  <si>
    <t>Jennifer</t>
  </si>
  <si>
    <t>Graves</t>
  </si>
  <si>
    <t>jennifer.graves@finthrive.com</t>
  </si>
  <si>
    <t>Communications/Social Media Chair</t>
  </si>
  <si>
    <t>Catherine</t>
  </si>
  <si>
    <t>Ekbom</t>
  </si>
  <si>
    <t>cekbom@betzmitchell.com</t>
  </si>
  <si>
    <t>Past President</t>
  </si>
  <si>
    <t>Leach</t>
  </si>
  <si>
    <t>Jennifer.Leach2@conehealth.com</t>
  </si>
  <si>
    <t>Region Unknown</t>
  </si>
  <si>
    <t>North Carolina Chapter</t>
  </si>
  <si>
    <t>Polina</t>
  </si>
  <si>
    <t>Antonette</t>
  </si>
  <si>
    <t>pantonette@montefiore.org</t>
  </si>
  <si>
    <t>Gary</t>
  </si>
  <si>
    <t>Feder</t>
  </si>
  <si>
    <t>gfeder@tprsolutions.com</t>
  </si>
  <si>
    <t>Director (voting)</t>
  </si>
  <si>
    <t>Emily</t>
  </si>
  <si>
    <t>Smith</t>
  </si>
  <si>
    <t>emily.smith@medixteam.com</t>
  </si>
  <si>
    <t>DiBartolo</t>
  </si>
  <si>
    <t>Nicholas.dibartolo@chsli.org</t>
  </si>
  <si>
    <t>Becky</t>
  </si>
  <si>
    <t>Greenfield</t>
  </si>
  <si>
    <t>becky@wolfepincavage.com</t>
  </si>
  <si>
    <t>Empire New York</t>
  </si>
  <si>
    <t>Secretary</t>
  </si>
  <si>
    <t>Stephanie</t>
  </si>
  <si>
    <t>Gerez</t>
  </si>
  <si>
    <t>sgerez@jhmc.org</t>
  </si>
  <si>
    <t>Treasurer</t>
  </si>
  <si>
    <t>Leah</t>
  </si>
  <si>
    <t>Amante</t>
  </si>
  <si>
    <t>lamante@med-metrix.com</t>
  </si>
  <si>
    <t>President</t>
  </si>
  <si>
    <t>Erika</t>
  </si>
  <si>
    <t>Anderson</t>
  </si>
  <si>
    <t>eranderson@ochsner.org</t>
  </si>
  <si>
    <t>Region 9</t>
  </si>
  <si>
    <t>Louisiana Chapter</t>
  </si>
  <si>
    <t>Karoleen</t>
  </si>
  <si>
    <t>Hammel</t>
  </si>
  <si>
    <t>khammel@wcchs.net</t>
  </si>
  <si>
    <t>Region 8</t>
  </si>
  <si>
    <t>Iowa Chapter</t>
  </si>
  <si>
    <t>Jeff</t>
  </si>
  <si>
    <t>Eggar</t>
  </si>
  <si>
    <t>jeggar@dallascohospital.org</t>
  </si>
  <si>
    <t>Gladiola</t>
  </si>
  <si>
    <t>Moore</t>
  </si>
  <si>
    <t>gladiola.moore@vbch.org</t>
  </si>
  <si>
    <t>Hilary</t>
  </si>
  <si>
    <t>Christiansen</t>
  </si>
  <si>
    <t>hilary.christiansen@mercyone.org</t>
  </si>
  <si>
    <t>Crystal</t>
  </si>
  <si>
    <t>Estabrook</t>
  </si>
  <si>
    <t>crystal.estabrook@rsmus.com</t>
  </si>
  <si>
    <t>Audra</t>
  </si>
  <si>
    <t>Ford</t>
  </si>
  <si>
    <t>aford@madisonhealth.com</t>
  </si>
  <si>
    <t>Taylor</t>
  </si>
  <si>
    <t>Holtmeier</t>
  </si>
  <si>
    <t>tholtmeier@eidebailly.com</t>
  </si>
  <si>
    <t>Vice President</t>
  </si>
  <si>
    <t>Holly</t>
  </si>
  <si>
    <t>Storms</t>
  </si>
  <si>
    <t>hstorms@pocahontashospital.org</t>
  </si>
  <si>
    <t>Chad</t>
  </si>
  <si>
    <t>Breidenbach</t>
  </si>
  <si>
    <t>chadb@thehaugegroup.com</t>
  </si>
  <si>
    <t>Membership Chair</t>
  </si>
  <si>
    <t>Hansen</t>
  </si>
  <si>
    <t>eghansen@eidebailly.com</t>
  </si>
  <si>
    <t>Bryant</t>
  </si>
  <si>
    <t>Blay</t>
  </si>
  <si>
    <t>brybla@mcmh.org</t>
  </si>
  <si>
    <t>Brian</t>
  </si>
  <si>
    <t>Grimes</t>
  </si>
  <si>
    <t>bgrimes@creditiowa.com</t>
  </si>
  <si>
    <t>Payton</t>
  </si>
  <si>
    <t>Brecht</t>
  </si>
  <si>
    <t>payton.brecht@us.forvismazars.com</t>
  </si>
  <si>
    <t>Carlous</t>
  </si>
  <si>
    <t>Ivey</t>
  </si>
  <si>
    <t>carlous.ivey@yahoo.com</t>
  </si>
  <si>
    <t>Lone Star Chapter</t>
  </si>
  <si>
    <t>Amy</t>
  </si>
  <si>
    <t>Carpenter</t>
  </si>
  <si>
    <t>carpenteramye@gmail.com</t>
  </si>
  <si>
    <t>Maegan</t>
  </si>
  <si>
    <t>Dunn</t>
  </si>
  <si>
    <t>maegan.dunn@womans.org</t>
  </si>
  <si>
    <t>Holley</t>
  </si>
  <si>
    <t>Irvin</t>
  </si>
  <si>
    <t>geauxbayou@yahoo.com</t>
  </si>
  <si>
    <t>Committee Chair</t>
  </si>
  <si>
    <t>Susan</t>
  </si>
  <si>
    <t>Angvall</t>
  </si>
  <si>
    <t>sangvall@hlthrs.com</t>
  </si>
  <si>
    <t>Lynn</t>
  </si>
  <si>
    <t>Toler</t>
  </si>
  <si>
    <t>tolerl@northoaks.org</t>
  </si>
  <si>
    <t>Christian</t>
  </si>
  <si>
    <t>Robbins</t>
  </si>
  <si>
    <t>christian.robbins@accuityhealthcare.com</t>
  </si>
  <si>
    <t>Neil</t>
  </si>
  <si>
    <t>Boudreaux</t>
  </si>
  <si>
    <t>nboudreaux@accelclaims.com</t>
  </si>
  <si>
    <t>Jessica</t>
  </si>
  <si>
    <t>Vogen</t>
  </si>
  <si>
    <t>jessica.vogen@medixteam.com</t>
  </si>
  <si>
    <t>Region 7</t>
  </si>
  <si>
    <t>Wisconsin Chapter</t>
  </si>
  <si>
    <t>Reba</t>
  </si>
  <si>
    <t>Dresen</t>
  </si>
  <si>
    <t>reba.dresen@jchosp.com</t>
  </si>
  <si>
    <t>Nebraska Chapter</t>
  </si>
  <si>
    <t>Adrianne</t>
  </si>
  <si>
    <t>Sumrall</t>
  </si>
  <si>
    <t>adrianne.sumrall@froedtert.com</t>
  </si>
  <si>
    <t>Bruce</t>
  </si>
  <si>
    <t>Lorenz</t>
  </si>
  <si>
    <t>lbrucelorenz@gmail.coml</t>
  </si>
  <si>
    <t>ASHLEY</t>
  </si>
  <si>
    <t>MAHLIK</t>
  </si>
  <si>
    <t>AMAHLIK@HPS.MD</t>
  </si>
  <si>
    <t>Rachel</t>
  </si>
  <si>
    <t>Grulke</t>
  </si>
  <si>
    <t>rachel.grulke@froedtert.com</t>
  </si>
  <si>
    <t>Colleen</t>
  </si>
  <si>
    <t>cnolan@grantregional.com</t>
  </si>
  <si>
    <t>Zach</t>
  </si>
  <si>
    <t>Thomson</t>
  </si>
  <si>
    <t>zach.thomson@ssmhealth.com</t>
  </si>
  <si>
    <t>Tiffany</t>
  </si>
  <si>
    <t>Huston</t>
  </si>
  <si>
    <t>huston.tiffany.a@marshfieldclinic.org</t>
  </si>
  <si>
    <t>Adam</t>
  </si>
  <si>
    <t>smith.adam4@mayo.edu</t>
  </si>
  <si>
    <t>Britt</t>
  </si>
  <si>
    <t>Tillman</t>
  </si>
  <si>
    <t>brittany.tillman@aah.org</t>
  </si>
  <si>
    <t>Leslie</t>
  </si>
  <si>
    <t>Claas</t>
  </si>
  <si>
    <t>leslie.claas@froedtert.com</t>
  </si>
  <si>
    <t>First Name</t>
  </si>
  <si>
    <t>Last Name</t>
  </si>
  <si>
    <t>Email Address</t>
  </si>
  <si>
    <t>Response Status</t>
  </si>
  <si>
    <t>Last Modified Date (GMT-06:00) Central [US &amp; Canada]</t>
  </si>
  <si>
    <t>Select Region Number</t>
  </si>
  <si>
    <t>Select Chapter Name</t>
  </si>
  <si>
    <t>Volunteer Role</t>
  </si>
</sst>
</file>

<file path=xl/styles.xml><?xml version="1.0" encoding="utf-8"?>
<styleSheet xmlns="http://schemas.openxmlformats.org/spreadsheetml/2006/main">
  <numFmts count="1">
    <numFmt numFmtId="177" formatCode="@"/>
  </numFmts>
  <fonts count="5">
    <font>
      <sz val="10"/>
      <color theme="1"/>
      <name val="Arial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u val="single"/>
      <sz val="12"/>
      <color rgb="FF0000FF"/>
      <name val="Calibri"/>
      <family val="2"/>
    </font>
    <font>
      <u val="singl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</border>
  </borders>
  <cellStyleXfs count="7">
    <xf numFmtId="0" fontId="0" fillId="0" borderId="0">
      <alignment/>
      <protection/>
    </xf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0" borderId="0">
      <alignment/>
      <protection/>
    </xf>
  </cellStyleXfs>
  <cellXfs count="9">
    <xf numFmtId="0" fontId="0" fillId="0" borderId="0" xfId="0"/>
    <xf numFmtId="0" fontId="4" fillId="0" borderId="0" xfId="6">
      <alignment/>
      <protection/>
    </xf>
    <xf numFmtId="177" fontId="3" fillId="0" borderId="0" xfId="6" applyNumberFormat="1" applyFont="1" applyAlignment="1">
      <alignment wrapText="1"/>
      <protection/>
    </xf>
    <xf numFmtId="177" fontId="2" fillId="0" borderId="0" xfId="0" applyNumberFormat="1" applyFont="1" applyAlignment="1">
      <alignment wrapText="1"/>
    </xf>
    <xf numFmtId="22" fontId="2" fillId="0" borderId="0" xfId="0" applyNumberFormat="1" applyFont="1"/>
    <xf numFmtId="177" fontId="3" fillId="2" borderId="0" xfId="6" applyNumberFormat="1" applyFont="1" applyFill="1" applyAlignment="1">
      <alignment wrapText="1"/>
      <protection/>
    </xf>
    <xf numFmtId="177" fontId="2" fillId="2" borderId="0" xfId="0" applyNumberFormat="1" applyFont="1" applyFill="1" applyAlignment="1">
      <alignment wrapText="1"/>
    </xf>
    <xf numFmtId="22" fontId="2" fillId="2" borderId="0" xfId="0" applyNumberFormat="1" applyFont="1" applyFill="1"/>
    <xf numFmtId="0" fontId="1" fillId="0" borderId="1" xfId="0" applyFont="1" applyBorder="1" applyAlignment="1">
      <alignment vertical="center" wrapText="1"/>
    </xf>
  </cellXfs>
  <cellStyles count="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link" xfId="6" builtinId="8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ables/table1.xml><?xml version="1.0" encoding="utf-8"?>
<table xmlns="http://schemas.openxmlformats.org/spreadsheetml/2006/main" id="1" name="Table1" displayName="Table1" ref="A1:H48" totalsRowShown="0">
  <autoFilter ref="A1:H48"/>
  <tableColumns count="8">
    <tableColumn id="1" name="First Name"/>
    <tableColumn id="2" name="Last Name"/>
    <tableColumn id="3" name="Email Address"/>
    <tableColumn id="4" name="Response Status"/>
    <tableColumn id="5" name="Last Modified Date (GMT-06:00) Central [US &amp; Canada]"/>
    <tableColumn id="6" name="Select Region Number"/>
    <tableColumn id="7" name="Select Chapter Name"/>
    <tableColumn id="8" name="Volunteer Rol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0" Type="http://schemas.openxmlformats.org/officeDocument/2006/relationships/hyperlink" Target="https://app.cvent.com/subscribers/Survey/Responses/RespondentDetails/Index/View?surveyId=68992d0a-7a5b-442b-816e-ff965a2361bb&amp;respondentId=2045bda1-e0f5-4e0c-8b2e-ca13f84a3a16&amp;surveyAudience=attendees" TargetMode="External" /><Relationship Id="rId84" Type="http://schemas.openxmlformats.org/officeDocument/2006/relationships/hyperlink" Target="https://app.cvent.com/subscribers/Survey/Responses/RespondentDetails/Index/View?surveyId=68992d0a-7a5b-442b-816e-ff965a2361bb&amp;respondentId=0a44efa4-339a-4754-af29-31068f211b27&amp;surveyAudience=attendees" TargetMode="External" /><Relationship Id="rId83" Type="http://schemas.openxmlformats.org/officeDocument/2006/relationships/hyperlink" Target="https://app.cvent.com/subscribers/Survey/Responses/RespondentDetails/Index/View?surveyId=68992d0a-7a5b-442b-816e-ff965a2361bb&amp;respondentId=0a44efa4-339a-4754-af29-31068f211b27&amp;surveyAudience=attendees" TargetMode="External" /><Relationship Id="rId42" Type="http://schemas.openxmlformats.org/officeDocument/2006/relationships/hyperlink" Target="https://app.cvent.com/subscribers/Survey/Responses/RespondentDetails/Index/View?surveyId=68992d0a-7a5b-442b-816e-ff965a2361bb&amp;respondentId=bcf48736-5157-4bfe-ac16-d85062590094&amp;surveyAudience=attendees" TargetMode="External" /><Relationship Id="rId86" Type="http://schemas.openxmlformats.org/officeDocument/2006/relationships/hyperlink" Target="https://app.cvent.com/subscribers/Survey/Responses/RespondentDetails/Index/View?surveyId=68992d0a-7a5b-442b-816e-ff965a2361bb&amp;respondentId=773c1620-860e-4c7b-a207-56606996174c&amp;surveyAudience=attendees" TargetMode="External" /><Relationship Id="rId41" Type="http://schemas.openxmlformats.org/officeDocument/2006/relationships/hyperlink" Target="https://app.cvent.com/subscribers/Survey/Responses/RespondentDetails/Index/View?surveyId=68992d0a-7a5b-442b-816e-ff965a2361bb&amp;respondentId=bcf48736-5157-4bfe-ac16-d85062590094&amp;surveyAudience=attendees" TargetMode="External" /><Relationship Id="rId85" Type="http://schemas.openxmlformats.org/officeDocument/2006/relationships/hyperlink" Target="https://app.cvent.com/subscribers/Survey/Responses/RespondentDetails/Index/View?surveyId=68992d0a-7a5b-442b-816e-ff965a2361bb&amp;respondentId=773c1620-860e-4c7b-a207-56606996174c&amp;surveyAudience=attendees" TargetMode="External" /><Relationship Id="rId44" Type="http://schemas.openxmlformats.org/officeDocument/2006/relationships/hyperlink" Target="https://app.cvent.com/subscribers/Survey/Responses/RespondentDetails/Index/View?surveyId=68992d0a-7a5b-442b-816e-ff965a2361bb&amp;respondentId=fb5f27b6-4f1f-4ae0-8052-8d0bbc2cf53f&amp;surveyAudience=attendees" TargetMode="External" /><Relationship Id="rId88" Type="http://schemas.openxmlformats.org/officeDocument/2006/relationships/hyperlink" Target="https://app.cvent.com/subscribers/Survey/Responses/RespondentDetails/Index/View?surveyId=68992d0a-7a5b-442b-816e-ff965a2361bb&amp;respondentId=8620cf5e-543d-43d8-9068-d84b70854091&amp;surveyAudience=attendees" TargetMode="External" /><Relationship Id="rId43" Type="http://schemas.openxmlformats.org/officeDocument/2006/relationships/hyperlink" Target="https://app.cvent.com/subscribers/Survey/Responses/RespondentDetails/Index/View?surveyId=68992d0a-7a5b-442b-816e-ff965a2361bb&amp;respondentId=fb5f27b6-4f1f-4ae0-8052-8d0bbc2cf53f&amp;surveyAudience=attendees" TargetMode="External" /><Relationship Id="rId87" Type="http://schemas.openxmlformats.org/officeDocument/2006/relationships/hyperlink" Target="https://app.cvent.com/subscribers/Survey/Responses/RespondentDetails/Index/View?surveyId=68992d0a-7a5b-442b-816e-ff965a2361bb&amp;respondentId=8620cf5e-543d-43d8-9068-d84b70854091&amp;surveyAudience=attendees" TargetMode="External" /><Relationship Id="rId46" Type="http://schemas.openxmlformats.org/officeDocument/2006/relationships/hyperlink" Target="https://app.cvent.com/subscribers/Survey/Responses/RespondentDetails/Index/View?surveyId=68992d0a-7a5b-442b-816e-ff965a2361bb&amp;respondentId=9406f58b-6034-4b79-b294-89e38a4c7d1c&amp;surveyAudience=attendees" TargetMode="External" /><Relationship Id="rId45" Type="http://schemas.openxmlformats.org/officeDocument/2006/relationships/hyperlink" Target="https://app.cvent.com/subscribers/Survey/Responses/RespondentDetails/Index/View?surveyId=68992d0a-7a5b-442b-816e-ff965a2361bb&amp;respondentId=9406f58b-6034-4b79-b294-89e38a4c7d1c&amp;surveyAudience=attendees" TargetMode="External" /><Relationship Id="rId89" Type="http://schemas.openxmlformats.org/officeDocument/2006/relationships/hyperlink" Target="https://app.cvent.com/subscribers/Survey/Responses/RespondentDetails/Index/View?surveyId=68992d0a-7a5b-442b-816e-ff965a2361bb&amp;respondentId=79f2a613-e7b8-4f08-93e5-ddd9baf42fc0&amp;surveyAudience=attendees" TargetMode="External" /><Relationship Id="rId80" Type="http://schemas.openxmlformats.org/officeDocument/2006/relationships/hyperlink" Target="https://app.cvent.com/subscribers/Survey/Responses/RespondentDetails/Index/View?surveyId=68992d0a-7a5b-442b-816e-ff965a2361bb&amp;respondentId=158ab3a7-5195-4a9f-81c1-8cce7e76b906&amp;surveyAudience=attendees" TargetMode="External" /><Relationship Id="rId82" Type="http://schemas.openxmlformats.org/officeDocument/2006/relationships/hyperlink" Target="https://app.cvent.com/subscribers/Survey/Responses/RespondentDetails/Index/View?surveyId=68992d0a-7a5b-442b-816e-ff965a2361bb&amp;respondentId=3f6b35c0-4540-41a4-b8f0-d9506d996d1f&amp;surveyAudience=attendees" TargetMode="External" /><Relationship Id="rId81" Type="http://schemas.openxmlformats.org/officeDocument/2006/relationships/hyperlink" Target="https://app.cvent.com/subscribers/Survey/Responses/RespondentDetails/Index/View?surveyId=68992d0a-7a5b-442b-816e-ff965a2361bb&amp;respondentId=3f6b35c0-4540-41a4-b8f0-d9506d996d1f&amp;surveyAudience=attendees" TargetMode="External" /><Relationship Id="rId1" Type="http://schemas.openxmlformats.org/officeDocument/2006/relationships/hyperlink" Target="https://app.cvent.com/subscribers/Survey/Responses/RespondentDetails/Index/View?surveyId=68992d0a-7a5b-442b-816e-ff965a2361bb&amp;respondentId=e99dc1b0-5545-44fc-9dbe-4639db3ca7b7&amp;surveyAudience=attendees" TargetMode="External" /><Relationship Id="rId2" Type="http://schemas.openxmlformats.org/officeDocument/2006/relationships/hyperlink" Target="https://app.cvent.com/subscribers/Survey/Responses/RespondentDetails/Index/View?surveyId=68992d0a-7a5b-442b-816e-ff965a2361bb&amp;respondentId=e99dc1b0-5545-44fc-9dbe-4639db3ca7b7&amp;surveyAudience=attendees" TargetMode="External" /><Relationship Id="rId3" Type="http://schemas.openxmlformats.org/officeDocument/2006/relationships/hyperlink" Target="https://app.cvent.com/subscribers/Survey/Responses/RespondentDetails/Index/View?surveyId=68992d0a-7a5b-442b-816e-ff965a2361bb&amp;respondentId=8ec1fe31-0bc5-4ab2-afed-08c022308bb8&amp;surveyAudience=attendees" TargetMode="External" /><Relationship Id="rId4" Type="http://schemas.openxmlformats.org/officeDocument/2006/relationships/hyperlink" Target="https://app.cvent.com/subscribers/Survey/Responses/RespondentDetails/Index/View?surveyId=68992d0a-7a5b-442b-816e-ff965a2361bb&amp;respondentId=8ec1fe31-0bc5-4ab2-afed-08c022308bb8&amp;surveyAudience=attendees" TargetMode="External" /><Relationship Id="rId9" Type="http://schemas.openxmlformats.org/officeDocument/2006/relationships/hyperlink" Target="https://app.cvent.com/subscribers/Survey/Responses/RespondentDetails/Index/View?surveyId=68992d0a-7a5b-442b-816e-ff965a2361bb&amp;respondentId=76cc1b7e-e869-4623-bf18-4a922a6e58ee&amp;surveyAudience=attendees" TargetMode="External" /><Relationship Id="rId48" Type="http://schemas.openxmlformats.org/officeDocument/2006/relationships/hyperlink" Target="https://app.cvent.com/subscribers/Survey/Responses/RespondentDetails/Index/View?surveyId=68992d0a-7a5b-442b-816e-ff965a2361bb&amp;respondentId=c972c092-658f-4377-a9f3-e4cef589536a&amp;surveyAudience=attendees" TargetMode="External" /><Relationship Id="rId47" Type="http://schemas.openxmlformats.org/officeDocument/2006/relationships/hyperlink" Target="https://app.cvent.com/subscribers/Survey/Responses/RespondentDetails/Index/View?surveyId=68992d0a-7a5b-442b-816e-ff965a2361bb&amp;respondentId=c972c092-658f-4377-a9f3-e4cef589536a&amp;surveyAudience=attendees" TargetMode="External" /><Relationship Id="rId49" Type="http://schemas.openxmlformats.org/officeDocument/2006/relationships/hyperlink" Target="https://app.cvent.com/subscribers/Survey/Responses/RespondentDetails/Index/View?surveyId=68992d0a-7a5b-442b-816e-ff965a2361bb&amp;respondentId=690eeba8-3f94-4418-92a0-5c1768a7b8b2&amp;surveyAudience=attendees" TargetMode="External" /><Relationship Id="rId5" Type="http://schemas.openxmlformats.org/officeDocument/2006/relationships/hyperlink" Target="https://app.cvent.com/subscribers/Survey/Responses/RespondentDetails/Index/View?surveyId=68992d0a-7a5b-442b-816e-ff965a2361bb&amp;respondentId=2f46fa62-0241-44be-b417-450584f86c36&amp;surveyAudience=attendees" TargetMode="External" /><Relationship Id="rId6" Type="http://schemas.openxmlformats.org/officeDocument/2006/relationships/hyperlink" Target="https://app.cvent.com/subscribers/Survey/Responses/RespondentDetails/Index/View?surveyId=68992d0a-7a5b-442b-816e-ff965a2361bb&amp;respondentId=2f46fa62-0241-44be-b417-450584f86c36&amp;surveyAudience=attendees" TargetMode="External" /><Relationship Id="rId7" Type="http://schemas.openxmlformats.org/officeDocument/2006/relationships/hyperlink" Target="https://app.cvent.com/subscribers/Survey/Responses/RespondentDetails/Index/View?surveyId=68992d0a-7a5b-442b-816e-ff965a2361bb&amp;respondentId=a23a9015-995b-4784-8481-fcc546cb005f&amp;surveyAudience=attendees" TargetMode="External" /><Relationship Id="rId8" Type="http://schemas.openxmlformats.org/officeDocument/2006/relationships/hyperlink" Target="https://app.cvent.com/subscribers/Survey/Responses/RespondentDetails/Index/View?surveyId=68992d0a-7a5b-442b-816e-ff965a2361bb&amp;respondentId=a23a9015-995b-4784-8481-fcc546cb005f&amp;surveyAudience=attendees" TargetMode="External" /><Relationship Id="rId73" Type="http://schemas.openxmlformats.org/officeDocument/2006/relationships/hyperlink" Target="https://app.cvent.com/subscribers/Survey/Responses/RespondentDetails/Index/View?surveyId=68992d0a-7a5b-442b-816e-ff965a2361bb&amp;respondentId=0e557cb6-c655-48c9-8856-73a538107304&amp;surveyAudience=attendees" TargetMode="External" /><Relationship Id="rId72" Type="http://schemas.openxmlformats.org/officeDocument/2006/relationships/hyperlink" Target="https://app.cvent.com/subscribers/Survey/Responses/RespondentDetails/Index/View?surveyId=68992d0a-7a5b-442b-816e-ff965a2361bb&amp;respondentId=47c9708e-aaee-4d82-8534-db3118d96619&amp;surveyAudience=attendees" TargetMode="External" /><Relationship Id="rId31" Type="http://schemas.openxmlformats.org/officeDocument/2006/relationships/hyperlink" Target="https://app.cvent.com/subscribers/Survey/Responses/RespondentDetails/Index/View?surveyId=68992d0a-7a5b-442b-816e-ff965a2361bb&amp;respondentId=808503d4-85b6-4896-8612-a1c54100523c&amp;surveyAudience=attendees" TargetMode="External" /><Relationship Id="rId75" Type="http://schemas.openxmlformats.org/officeDocument/2006/relationships/hyperlink" Target="https://app.cvent.com/subscribers/Survey/Responses/RespondentDetails/Index/View?surveyId=68992d0a-7a5b-442b-816e-ff965a2361bb&amp;respondentId=ef8c8158-52aa-4095-80fd-b5a00921e9b5&amp;surveyAudience=attendees" TargetMode="External" /><Relationship Id="rId30" Type="http://schemas.openxmlformats.org/officeDocument/2006/relationships/hyperlink" Target="https://app.cvent.com/subscribers/Survey/Responses/RespondentDetails/Index/View?surveyId=68992d0a-7a5b-442b-816e-ff965a2361bb&amp;respondentId=b3793578-a299-4e18-bad9-01a9ec047ac7&amp;surveyAudience=attendees" TargetMode="External" /><Relationship Id="rId74" Type="http://schemas.openxmlformats.org/officeDocument/2006/relationships/hyperlink" Target="https://app.cvent.com/subscribers/Survey/Responses/RespondentDetails/Index/View?surveyId=68992d0a-7a5b-442b-816e-ff965a2361bb&amp;respondentId=0e557cb6-c655-48c9-8856-73a538107304&amp;surveyAudience=attendees" TargetMode="External" /><Relationship Id="rId33" Type="http://schemas.openxmlformats.org/officeDocument/2006/relationships/hyperlink" Target="https://app.cvent.com/subscribers/Survey/Responses/RespondentDetails/Index/View?surveyId=68992d0a-7a5b-442b-816e-ff965a2361bb&amp;respondentId=1d0b15b7-0ec6-47be-b038-deeae616a686&amp;surveyAudience=attendees" TargetMode="External" /><Relationship Id="rId77" Type="http://schemas.openxmlformats.org/officeDocument/2006/relationships/hyperlink" Target="https://app.cvent.com/subscribers/Survey/Responses/RespondentDetails/Index/View?surveyId=68992d0a-7a5b-442b-816e-ff965a2361bb&amp;respondentId=b0e4106c-d1c8-419e-8691-f755a86b314b&amp;surveyAudience=attendees" TargetMode="External" /><Relationship Id="rId32" Type="http://schemas.openxmlformats.org/officeDocument/2006/relationships/hyperlink" Target="https://app.cvent.com/subscribers/Survey/Responses/RespondentDetails/Index/View?surveyId=68992d0a-7a5b-442b-816e-ff965a2361bb&amp;respondentId=808503d4-85b6-4896-8612-a1c54100523c&amp;surveyAudience=attendees" TargetMode="External" /><Relationship Id="rId76" Type="http://schemas.openxmlformats.org/officeDocument/2006/relationships/hyperlink" Target="https://app.cvent.com/subscribers/Survey/Responses/RespondentDetails/Index/View?surveyId=68992d0a-7a5b-442b-816e-ff965a2361bb&amp;respondentId=ef8c8158-52aa-4095-80fd-b5a00921e9b5&amp;surveyAudience=attendees" TargetMode="External" /><Relationship Id="rId35" Type="http://schemas.openxmlformats.org/officeDocument/2006/relationships/hyperlink" Target="https://app.cvent.com/subscribers/Survey/Responses/RespondentDetails/Index/View?surveyId=68992d0a-7a5b-442b-816e-ff965a2361bb&amp;respondentId=fd420556-51fd-4062-83c8-e730052c9141&amp;surveyAudience=attendees" TargetMode="External" /><Relationship Id="rId79" Type="http://schemas.openxmlformats.org/officeDocument/2006/relationships/hyperlink" Target="https://app.cvent.com/subscribers/Survey/Responses/RespondentDetails/Index/View?surveyId=68992d0a-7a5b-442b-816e-ff965a2361bb&amp;respondentId=158ab3a7-5195-4a9f-81c1-8cce7e76b906&amp;surveyAudience=attendees" TargetMode="External" /><Relationship Id="rId34" Type="http://schemas.openxmlformats.org/officeDocument/2006/relationships/hyperlink" Target="https://app.cvent.com/subscribers/Survey/Responses/RespondentDetails/Index/View?surveyId=68992d0a-7a5b-442b-816e-ff965a2361bb&amp;respondentId=1d0b15b7-0ec6-47be-b038-deeae616a686&amp;surveyAudience=attendees" TargetMode="External" /><Relationship Id="rId78" Type="http://schemas.openxmlformats.org/officeDocument/2006/relationships/hyperlink" Target="https://app.cvent.com/subscribers/Survey/Responses/RespondentDetails/Index/View?surveyId=68992d0a-7a5b-442b-816e-ff965a2361bb&amp;respondentId=b0e4106c-d1c8-419e-8691-f755a86b314b&amp;surveyAudience=attendees" TargetMode="External" /><Relationship Id="rId71" Type="http://schemas.openxmlformats.org/officeDocument/2006/relationships/hyperlink" Target="https://app.cvent.com/subscribers/Survey/Responses/RespondentDetails/Index/View?surveyId=68992d0a-7a5b-442b-816e-ff965a2361bb&amp;respondentId=47c9708e-aaee-4d82-8534-db3118d96619&amp;surveyAudience=attendees" TargetMode="External" /><Relationship Id="rId70" Type="http://schemas.openxmlformats.org/officeDocument/2006/relationships/hyperlink" Target="https://app.cvent.com/subscribers/Survey/Responses/RespondentDetails/Index/View?surveyId=68992d0a-7a5b-442b-816e-ff965a2361bb&amp;respondentId=d381d28e-f201-45dd-b5e7-7a6b926bc850&amp;surveyAudience=attendees" TargetMode="External" /><Relationship Id="rId37" Type="http://schemas.openxmlformats.org/officeDocument/2006/relationships/hyperlink" Target="https://app.cvent.com/subscribers/Survey/Responses/RespondentDetails/Index/View?surveyId=68992d0a-7a5b-442b-816e-ff965a2361bb&amp;respondentId=f5d10740-c1b7-4a39-9f60-d955d8a03e6c&amp;surveyAudience=attendees" TargetMode="External" /><Relationship Id="rId36" Type="http://schemas.openxmlformats.org/officeDocument/2006/relationships/hyperlink" Target="https://app.cvent.com/subscribers/Survey/Responses/RespondentDetails/Index/View?surveyId=68992d0a-7a5b-442b-816e-ff965a2361bb&amp;respondentId=fd420556-51fd-4062-83c8-e730052c9141&amp;surveyAudience=attendees" TargetMode="External" /><Relationship Id="rId39" Type="http://schemas.openxmlformats.org/officeDocument/2006/relationships/hyperlink" Target="https://app.cvent.com/subscribers/Survey/Responses/RespondentDetails/Index/View?surveyId=68992d0a-7a5b-442b-816e-ff965a2361bb&amp;respondentId=2045bda1-e0f5-4e0c-8b2e-ca13f84a3a16&amp;surveyAudience=attendees" TargetMode="External" /><Relationship Id="rId38" Type="http://schemas.openxmlformats.org/officeDocument/2006/relationships/hyperlink" Target="https://app.cvent.com/subscribers/Survey/Responses/RespondentDetails/Index/View?surveyId=68992d0a-7a5b-442b-816e-ff965a2361bb&amp;respondentId=f5d10740-c1b7-4a39-9f60-d955d8a03e6c&amp;surveyAudience=attendees" TargetMode="External" /><Relationship Id="rId62" Type="http://schemas.openxmlformats.org/officeDocument/2006/relationships/hyperlink" Target="https://app.cvent.com/subscribers/Survey/Responses/RespondentDetails/Index/View?surveyId=68992d0a-7a5b-442b-816e-ff965a2361bb&amp;respondentId=21d5b6c2-5fd3-46cf-b166-28fcca7b97e2&amp;surveyAudience=attendees" TargetMode="External" /><Relationship Id="rId61" Type="http://schemas.openxmlformats.org/officeDocument/2006/relationships/hyperlink" Target="https://app.cvent.com/subscribers/Survey/Responses/RespondentDetails/Index/View?surveyId=68992d0a-7a5b-442b-816e-ff965a2361bb&amp;respondentId=21d5b6c2-5fd3-46cf-b166-28fcca7b97e2&amp;surveyAudience=attendees" TargetMode="External" /><Relationship Id="rId20" Type="http://schemas.openxmlformats.org/officeDocument/2006/relationships/hyperlink" Target="https://app.cvent.com/subscribers/Survey/Responses/RespondentDetails/Index/View?surveyId=68992d0a-7a5b-442b-816e-ff965a2361bb&amp;respondentId=f869eb46-f727-4ac0-bbb6-7954fab1906c&amp;surveyAudience=attendees" TargetMode="External" /><Relationship Id="rId64" Type="http://schemas.openxmlformats.org/officeDocument/2006/relationships/hyperlink" Target="https://app.cvent.com/subscribers/Survey/Responses/RespondentDetails/Index/View?surveyId=68992d0a-7a5b-442b-816e-ff965a2361bb&amp;respondentId=ef8dd5a9-f4f6-497a-af28-8c168bb7c93d&amp;surveyAudience=attendees" TargetMode="External" /><Relationship Id="rId63" Type="http://schemas.openxmlformats.org/officeDocument/2006/relationships/hyperlink" Target="https://app.cvent.com/subscribers/Survey/Responses/RespondentDetails/Index/View?surveyId=68992d0a-7a5b-442b-816e-ff965a2361bb&amp;respondentId=ef8dd5a9-f4f6-497a-af28-8c168bb7c93d&amp;surveyAudience=attendees" TargetMode="External" /><Relationship Id="rId22" Type="http://schemas.openxmlformats.org/officeDocument/2006/relationships/hyperlink" Target="https://app.cvent.com/subscribers/Survey/Responses/RespondentDetails/Index/View?surveyId=68992d0a-7a5b-442b-816e-ff965a2361bb&amp;respondentId=dd3b66c4-6a4e-4332-86b0-1b28f7ea74dc&amp;surveyAudience=attendees" TargetMode="External" /><Relationship Id="rId66" Type="http://schemas.openxmlformats.org/officeDocument/2006/relationships/hyperlink" Target="https://app.cvent.com/subscribers/Survey/Responses/RespondentDetails/Index/View?surveyId=68992d0a-7a5b-442b-816e-ff965a2361bb&amp;respondentId=6caf29e7-6517-479b-b3ba-dc73325054e6&amp;surveyAudience=attendees" TargetMode="External" /><Relationship Id="rId21" Type="http://schemas.openxmlformats.org/officeDocument/2006/relationships/hyperlink" Target="https://app.cvent.com/subscribers/Survey/Responses/RespondentDetails/Index/View?surveyId=68992d0a-7a5b-442b-816e-ff965a2361bb&amp;respondentId=dd3b66c4-6a4e-4332-86b0-1b28f7ea74dc&amp;surveyAudience=attendees" TargetMode="External" /><Relationship Id="rId65" Type="http://schemas.openxmlformats.org/officeDocument/2006/relationships/hyperlink" Target="https://app.cvent.com/subscribers/Survey/Responses/RespondentDetails/Index/View?surveyId=68992d0a-7a5b-442b-816e-ff965a2361bb&amp;respondentId=6caf29e7-6517-479b-b3ba-dc73325054e6&amp;surveyAudience=attendees" TargetMode="External" /><Relationship Id="rId24" Type="http://schemas.openxmlformats.org/officeDocument/2006/relationships/hyperlink" Target="https://app.cvent.com/subscribers/Survey/Responses/RespondentDetails/Index/View?surveyId=68992d0a-7a5b-442b-816e-ff965a2361bb&amp;respondentId=8b40fd4d-3176-485b-8a2d-b40b2f764417&amp;surveyAudience=attendees" TargetMode="External" /><Relationship Id="rId68" Type="http://schemas.openxmlformats.org/officeDocument/2006/relationships/hyperlink" Target="https://app.cvent.com/subscribers/Survey/Responses/RespondentDetails/Index/View?surveyId=68992d0a-7a5b-442b-816e-ff965a2361bb&amp;respondentId=3643f4c8-c000-48ec-a8e9-b6de11d02e02&amp;surveyAudience=attendees" TargetMode="External" /><Relationship Id="rId23" Type="http://schemas.openxmlformats.org/officeDocument/2006/relationships/hyperlink" Target="https://app.cvent.com/subscribers/Survey/Responses/RespondentDetails/Index/View?surveyId=68992d0a-7a5b-442b-816e-ff965a2361bb&amp;respondentId=8b40fd4d-3176-485b-8a2d-b40b2f764417&amp;surveyAudience=attendees" TargetMode="External" /><Relationship Id="rId67" Type="http://schemas.openxmlformats.org/officeDocument/2006/relationships/hyperlink" Target="https://app.cvent.com/subscribers/Survey/Responses/RespondentDetails/Index/View?surveyId=68992d0a-7a5b-442b-816e-ff965a2361bb&amp;respondentId=3643f4c8-c000-48ec-a8e9-b6de11d02e02&amp;surveyAudience=attendees" TargetMode="External" /><Relationship Id="rId60" Type="http://schemas.openxmlformats.org/officeDocument/2006/relationships/hyperlink" Target="https://app.cvent.com/subscribers/Survey/Responses/RespondentDetails/Index/View?surveyId=68992d0a-7a5b-442b-816e-ff965a2361bb&amp;respondentId=2c8754d9-5de5-44a8-b022-3d7534cbf66c&amp;surveyAudience=attendees" TargetMode="External" /><Relationship Id="rId26" Type="http://schemas.openxmlformats.org/officeDocument/2006/relationships/hyperlink" Target="https://app.cvent.com/subscribers/Survey/Responses/RespondentDetails/Index/View?surveyId=68992d0a-7a5b-442b-816e-ff965a2361bb&amp;respondentId=66288cf4-770f-441d-b62a-43812c787e27&amp;surveyAudience=attendees" TargetMode="External" /><Relationship Id="rId25" Type="http://schemas.openxmlformats.org/officeDocument/2006/relationships/hyperlink" Target="https://app.cvent.com/subscribers/Survey/Responses/RespondentDetails/Index/View?surveyId=68992d0a-7a5b-442b-816e-ff965a2361bb&amp;respondentId=66288cf4-770f-441d-b62a-43812c787e27&amp;surveyAudience=attendees" TargetMode="External" /><Relationship Id="rId69" Type="http://schemas.openxmlformats.org/officeDocument/2006/relationships/hyperlink" Target="https://app.cvent.com/subscribers/Survey/Responses/RespondentDetails/Index/View?surveyId=68992d0a-7a5b-442b-816e-ff965a2361bb&amp;respondentId=d381d28e-f201-45dd-b5e7-7a6b926bc850&amp;surveyAudience=attendees" TargetMode="External" /><Relationship Id="rId28" Type="http://schemas.openxmlformats.org/officeDocument/2006/relationships/hyperlink" Target="https://app.cvent.com/subscribers/Survey/Responses/RespondentDetails/Index/View?surveyId=68992d0a-7a5b-442b-816e-ff965a2361bb&amp;respondentId=c51c043a-dc3f-41f6-b72f-f35ffcc0638b&amp;surveyAudience=attendees" TargetMode="External" /><Relationship Id="rId27" Type="http://schemas.openxmlformats.org/officeDocument/2006/relationships/hyperlink" Target="https://app.cvent.com/subscribers/Survey/Responses/RespondentDetails/Index/View?surveyId=68992d0a-7a5b-442b-816e-ff965a2361bb&amp;respondentId=c51c043a-dc3f-41f6-b72f-f35ffcc0638b&amp;surveyAudience=attendees" TargetMode="External" /><Relationship Id="rId29" Type="http://schemas.openxmlformats.org/officeDocument/2006/relationships/hyperlink" Target="https://app.cvent.com/subscribers/Survey/Responses/RespondentDetails/Index/View?surveyId=68992d0a-7a5b-442b-816e-ff965a2361bb&amp;respondentId=b3793578-a299-4e18-bad9-01a9ec047ac7&amp;surveyAudience=attendees" TargetMode="External" /><Relationship Id="rId51" Type="http://schemas.openxmlformats.org/officeDocument/2006/relationships/hyperlink" Target="https://app.cvent.com/subscribers/Survey/Responses/RespondentDetails/Index/View?surveyId=68992d0a-7a5b-442b-816e-ff965a2361bb&amp;respondentId=fb9c7511-2728-4201-b145-f39967a37a8e&amp;surveyAudience=attendees" TargetMode="External" /><Relationship Id="rId95" Type="http://schemas.openxmlformats.org/officeDocument/2006/relationships/table" Target="../tables/table1.xml" /><Relationship Id="rId50" Type="http://schemas.openxmlformats.org/officeDocument/2006/relationships/hyperlink" Target="https://app.cvent.com/subscribers/Survey/Responses/RespondentDetails/Index/View?surveyId=68992d0a-7a5b-442b-816e-ff965a2361bb&amp;respondentId=690eeba8-3f94-4418-92a0-5c1768a7b8b2&amp;surveyAudience=attendees" TargetMode="External" /><Relationship Id="rId94" Type="http://schemas.openxmlformats.org/officeDocument/2006/relationships/hyperlink" Target="https://app.cvent.com/subscribers/Survey/Responses/RespondentDetails/Index/View?surveyId=68992d0a-7a5b-442b-816e-ff965a2361bb&amp;respondentId=678a60a3-e18d-4eb7-bc91-1fd727915d98&amp;surveyAudience=attendees" TargetMode="External" /><Relationship Id="rId53" Type="http://schemas.openxmlformats.org/officeDocument/2006/relationships/hyperlink" Target="https://app.cvent.com/subscribers/Survey/Responses/RespondentDetails/Index/View?surveyId=68992d0a-7a5b-442b-816e-ff965a2361bb&amp;respondentId=2eaf702c-506f-4ef8-b672-5b29642abdbd&amp;surveyAudience=attendees" TargetMode="External" /><Relationship Id="rId52" Type="http://schemas.openxmlformats.org/officeDocument/2006/relationships/hyperlink" Target="https://app.cvent.com/subscribers/Survey/Responses/RespondentDetails/Index/View?surveyId=68992d0a-7a5b-442b-816e-ff965a2361bb&amp;respondentId=fb9c7511-2728-4201-b145-f39967a37a8e&amp;surveyAudience=attendees" TargetMode="External" /><Relationship Id="rId11" Type="http://schemas.openxmlformats.org/officeDocument/2006/relationships/hyperlink" Target="https://app.cvent.com/subscribers/Survey/Responses/RespondentDetails/Index/View?surveyId=68992d0a-7a5b-442b-816e-ff965a2361bb&amp;respondentId=7dadc5cf-b821-4483-a264-2c195756439a&amp;surveyAudience=attendees" TargetMode="External" /><Relationship Id="rId55" Type="http://schemas.openxmlformats.org/officeDocument/2006/relationships/hyperlink" Target="https://app.cvent.com/subscribers/Survey/Responses/RespondentDetails/Index/View?surveyId=68992d0a-7a5b-442b-816e-ff965a2361bb&amp;respondentId=50e03d6a-916d-42de-8cd5-4a68cebbca32&amp;surveyAudience=attendees" TargetMode="External" /><Relationship Id="rId10" Type="http://schemas.openxmlformats.org/officeDocument/2006/relationships/hyperlink" Target="https://app.cvent.com/subscribers/Survey/Responses/RespondentDetails/Index/View?surveyId=68992d0a-7a5b-442b-816e-ff965a2361bb&amp;respondentId=76cc1b7e-e869-4623-bf18-4a922a6e58ee&amp;surveyAudience=attendees" TargetMode="External" /><Relationship Id="rId54" Type="http://schemas.openxmlformats.org/officeDocument/2006/relationships/hyperlink" Target="https://app.cvent.com/subscribers/Survey/Responses/RespondentDetails/Index/View?surveyId=68992d0a-7a5b-442b-816e-ff965a2361bb&amp;respondentId=2eaf702c-506f-4ef8-b672-5b29642abdbd&amp;surveyAudience=attendees" TargetMode="External" /><Relationship Id="rId13" Type="http://schemas.openxmlformats.org/officeDocument/2006/relationships/hyperlink" Target="https://app.cvent.com/subscribers/Survey/Responses/RespondentDetails/Index/View?surveyId=68992d0a-7a5b-442b-816e-ff965a2361bb&amp;respondentId=659b80bc-69e6-4721-b705-49991c1885c0&amp;surveyAudience=attendees" TargetMode="External" /><Relationship Id="rId57" Type="http://schemas.openxmlformats.org/officeDocument/2006/relationships/hyperlink" Target="https://app.cvent.com/subscribers/Survey/Responses/RespondentDetails/Index/View?surveyId=68992d0a-7a5b-442b-816e-ff965a2361bb&amp;respondentId=f84f1414-ad8e-47f9-bfbe-2433abd74622&amp;surveyAudience=attendees" TargetMode="External" /><Relationship Id="rId12" Type="http://schemas.openxmlformats.org/officeDocument/2006/relationships/hyperlink" Target="https://app.cvent.com/subscribers/Survey/Responses/RespondentDetails/Index/View?surveyId=68992d0a-7a5b-442b-816e-ff965a2361bb&amp;respondentId=7dadc5cf-b821-4483-a264-2c195756439a&amp;surveyAudience=attendees" TargetMode="External" /><Relationship Id="rId56" Type="http://schemas.openxmlformats.org/officeDocument/2006/relationships/hyperlink" Target="https://app.cvent.com/subscribers/Survey/Responses/RespondentDetails/Index/View?surveyId=68992d0a-7a5b-442b-816e-ff965a2361bb&amp;respondentId=50e03d6a-916d-42de-8cd5-4a68cebbca32&amp;surveyAudience=attendees" TargetMode="External" /><Relationship Id="rId91" Type="http://schemas.openxmlformats.org/officeDocument/2006/relationships/hyperlink" Target="https://app.cvent.com/subscribers/Survey/Responses/RespondentDetails/Index/View?surveyId=68992d0a-7a5b-442b-816e-ff965a2361bb&amp;respondentId=134b5c7f-f19b-4ba4-ba76-8352ceda5058&amp;surveyAudience=attendees" TargetMode="External" /><Relationship Id="rId90" Type="http://schemas.openxmlformats.org/officeDocument/2006/relationships/hyperlink" Target="https://app.cvent.com/subscribers/Survey/Responses/RespondentDetails/Index/View?surveyId=68992d0a-7a5b-442b-816e-ff965a2361bb&amp;respondentId=79f2a613-e7b8-4f08-93e5-ddd9baf42fc0&amp;surveyAudience=attendees" TargetMode="External" /><Relationship Id="rId93" Type="http://schemas.openxmlformats.org/officeDocument/2006/relationships/hyperlink" Target="https://app.cvent.com/subscribers/Survey/Responses/RespondentDetails/Index/View?surveyId=68992d0a-7a5b-442b-816e-ff965a2361bb&amp;respondentId=678a60a3-e18d-4eb7-bc91-1fd727915d98&amp;surveyAudience=attendees" TargetMode="External" /><Relationship Id="rId92" Type="http://schemas.openxmlformats.org/officeDocument/2006/relationships/hyperlink" Target="https://app.cvent.com/subscribers/Survey/Responses/RespondentDetails/Index/View?surveyId=68992d0a-7a5b-442b-816e-ff965a2361bb&amp;respondentId=134b5c7f-f19b-4ba4-ba76-8352ceda5058&amp;surveyAudience=attendees" TargetMode="External" /><Relationship Id="rId15" Type="http://schemas.openxmlformats.org/officeDocument/2006/relationships/hyperlink" Target="https://app.cvent.com/subscribers/Survey/Responses/RespondentDetails/Index/View?surveyId=68992d0a-7a5b-442b-816e-ff965a2361bb&amp;respondentId=b244a00e-ecd2-4779-9f93-f2df3e8a698e&amp;surveyAudience=attendees" TargetMode="External" /><Relationship Id="rId59" Type="http://schemas.openxmlformats.org/officeDocument/2006/relationships/hyperlink" Target="https://app.cvent.com/subscribers/Survey/Responses/RespondentDetails/Index/View?surveyId=68992d0a-7a5b-442b-816e-ff965a2361bb&amp;respondentId=2c8754d9-5de5-44a8-b022-3d7534cbf66c&amp;surveyAudience=attendees" TargetMode="External" /><Relationship Id="rId14" Type="http://schemas.openxmlformats.org/officeDocument/2006/relationships/hyperlink" Target="https://app.cvent.com/subscribers/Survey/Responses/RespondentDetails/Index/View?surveyId=68992d0a-7a5b-442b-816e-ff965a2361bb&amp;respondentId=659b80bc-69e6-4721-b705-49991c1885c0&amp;surveyAudience=attendees" TargetMode="External" /><Relationship Id="rId58" Type="http://schemas.openxmlformats.org/officeDocument/2006/relationships/hyperlink" Target="https://app.cvent.com/subscribers/Survey/Responses/RespondentDetails/Index/View?surveyId=68992d0a-7a5b-442b-816e-ff965a2361bb&amp;respondentId=f84f1414-ad8e-47f9-bfbe-2433abd74622&amp;surveyAudience=attendees" TargetMode="External" /><Relationship Id="rId17" Type="http://schemas.openxmlformats.org/officeDocument/2006/relationships/hyperlink" Target="https://app.cvent.com/subscribers/Survey/Responses/RespondentDetails/Index/View?surveyId=68992d0a-7a5b-442b-816e-ff965a2361bb&amp;respondentId=ee70d5da-3bc3-4db3-b01a-163879aa91fb&amp;surveyAudience=attendees" TargetMode="External" /><Relationship Id="rId16" Type="http://schemas.openxmlformats.org/officeDocument/2006/relationships/hyperlink" Target="https://app.cvent.com/subscribers/Survey/Responses/RespondentDetails/Index/View?surveyId=68992d0a-7a5b-442b-816e-ff965a2361bb&amp;respondentId=b244a00e-ecd2-4779-9f93-f2df3e8a698e&amp;surveyAudience=attendees" TargetMode="External" /><Relationship Id="rId19" Type="http://schemas.openxmlformats.org/officeDocument/2006/relationships/hyperlink" Target="https://app.cvent.com/subscribers/Survey/Responses/RespondentDetails/Index/View?surveyId=68992d0a-7a5b-442b-816e-ff965a2361bb&amp;respondentId=f869eb46-f727-4ac0-bbb6-7954fab1906c&amp;surveyAudience=attendees" TargetMode="External" /><Relationship Id="rId18" Type="http://schemas.openxmlformats.org/officeDocument/2006/relationships/hyperlink" Target="https://app.cvent.com/subscribers/Survey/Responses/RespondentDetails/Index/View?surveyId=68992d0a-7a5b-442b-816e-ff965a2361bb&amp;respondentId=ee70d5da-3bc3-4db3-b01a-163879aa91fb&amp;surveyAudience=attendees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CD2F58-9175-41D1-BF52-4AAA3DEEBAA4}">
  <dimension ref="A1:H48"/>
  <sheetViews>
    <sheetView workbookViewId="0" topLeftCell="A1"/>
  </sheetViews>
  <sheetFormatPr defaultRowHeight="12.75"/>
  <cols>
    <col min="1" max="2" width="27.4285714285714" customWidth="1"/>
    <col min="3" max="3" width="64" customWidth="1"/>
    <col min="4" max="8" width="27.4285714285714" customWidth="1"/>
  </cols>
  <sheetData>
    <row r="1" spans="1:8" ht="12.75">
      <c r="A1" s="8" t="s">
        <v>161</v>
      </c>
      <c r="B1" s="8" t="s">
        <v>162</v>
      </c>
      <c r="C1" s="8" t="s">
        <v>163</v>
      </c>
      <c r="D1" s="8" t="s">
        <v>164</v>
      </c>
      <c r="E1" s="8" t="s">
        <v>165</v>
      </c>
      <c r="F1" s="8" t="s">
        <v>166</v>
      </c>
      <c r="G1" s="8" t="s">
        <v>167</v>
      </c>
      <c r="H1" s="8" t="s">
        <v>168</v>
      </c>
    </row>
    <row r="2" spans="1:8" ht="12.75">
      <c r="A2" s="2" t="s">
        <v>0</v>
      </c>
      <c r="B2" s="2" t="s">
        <v>1</v>
      </c>
      <c r="C2" s="3" t="s">
        <v>2</v>
      </c>
      <c r="D2" s="3" t="s">
        <v>3</v>
      </c>
      <c r="E2" s="4">
        <f>DATE(2026,5,22)+TIME(7,36,36)</f>
        <v>46164.317083333335</v>
      </c>
      <c r="F2" s="3" t="s">
        <v>4</v>
      </c>
      <c r="G2" s="3" t="s">
        <v>5</v>
      </c>
      <c r="H2" s="3" t="s">
        <v>6</v>
      </c>
    </row>
    <row r="3" spans="1:8" ht="12.75">
      <c r="A3" s="5" t="s">
        <v>7</v>
      </c>
      <c r="B3" s="5" t="s">
        <v>8</v>
      </c>
      <c r="C3" s="6" t="s">
        <v>9</v>
      </c>
      <c r="D3" s="6" t="s">
        <v>3</v>
      </c>
      <c r="E3" s="7">
        <f>DATE(2026,5,21)+TIME(14,35,38)</f>
        <v>46163.608078703706</v>
      </c>
      <c r="F3" s="6" t="s">
        <v>4</v>
      </c>
      <c r="G3" s="6" t="s">
        <v>5</v>
      </c>
      <c r="H3" s="6" t="s">
        <v>10</v>
      </c>
    </row>
    <row r="4" spans="1:8" ht="12.75">
      <c r="A4" s="2" t="s">
        <v>11</v>
      </c>
      <c r="B4" s="2" t="s">
        <v>12</v>
      </c>
      <c r="C4" s="3" t="s">
        <v>13</v>
      </c>
      <c r="D4" s="3" t="s">
        <v>3</v>
      </c>
      <c r="E4" s="4">
        <f>DATE(2026,5,21)+TIME(14,29,49)</f>
        <v>46163.60403935185</v>
      </c>
      <c r="F4" s="3" t="s">
        <v>4</v>
      </c>
      <c r="G4" s="3" t="s">
        <v>5</v>
      </c>
      <c r="H4" s="3" t="s">
        <v>10</v>
      </c>
    </row>
    <row r="5" spans="1:8" ht="12.75">
      <c r="A5" s="5" t="s">
        <v>14</v>
      </c>
      <c r="B5" s="5" t="s">
        <v>15</v>
      </c>
      <c r="C5" s="6" t="s">
        <v>16</v>
      </c>
      <c r="D5" s="6" t="s">
        <v>3</v>
      </c>
      <c r="E5" s="7">
        <f>DATE(2026,5,21)+TIME(14,21,54)</f>
        <v>46163.598541666666</v>
      </c>
      <c r="F5" s="6" t="s">
        <v>4</v>
      </c>
      <c r="G5" s="6" t="s">
        <v>5</v>
      </c>
      <c r="H5" s="6" t="s">
        <v>17</v>
      </c>
    </row>
    <row r="6" spans="1:8" ht="12.75">
      <c r="A6" s="2" t="s">
        <v>18</v>
      </c>
      <c r="B6" s="2" t="s">
        <v>19</v>
      </c>
      <c r="C6" s="3" t="s">
        <v>20</v>
      </c>
      <c r="D6" s="3" t="s">
        <v>3</v>
      </c>
      <c r="E6" s="4">
        <f>DATE(2026,5,21)+TIME(12,15,57)</f>
        <v>46163.51107638889</v>
      </c>
      <c r="F6" s="3" t="s">
        <v>4</v>
      </c>
      <c r="G6" s="3" t="s">
        <v>5</v>
      </c>
      <c r="H6" s="3" t="s">
        <v>21</v>
      </c>
    </row>
    <row r="7" spans="1:8" ht="12.75">
      <c r="A7" s="5" t="s">
        <v>14</v>
      </c>
      <c r="B7" s="5" t="s">
        <v>22</v>
      </c>
      <c r="C7" s="6" t="s">
        <v>23</v>
      </c>
      <c r="D7" s="6" t="s">
        <v>3</v>
      </c>
      <c r="E7" s="7">
        <f>DATE(2026,5,21)+TIME(12,3,52)</f>
        <v>46163.50268518519</v>
      </c>
      <c r="F7" s="6" t="s">
        <v>24</v>
      </c>
      <c r="G7" s="6" t="s">
        <v>25</v>
      </c>
      <c r="H7" s="6" t="s">
        <v>10</v>
      </c>
    </row>
    <row r="8" spans="1:8" ht="12.75">
      <c r="A8" s="2" t="s">
        <v>26</v>
      </c>
      <c r="B8" s="2" t="s">
        <v>27</v>
      </c>
      <c r="C8" s="3" t="s">
        <v>28</v>
      </c>
      <c r="D8" s="3" t="s">
        <v>3</v>
      </c>
      <c r="E8" s="4">
        <f>DATE(2026,5,21)+TIME(12,2,12)</f>
        <v>46163.50152777778</v>
      </c>
      <c r="F8" s="3" t="s">
        <v>4</v>
      </c>
      <c r="G8" s="3" t="s">
        <v>5</v>
      </c>
      <c r="H8" s="3" t="s">
        <v>10</v>
      </c>
    </row>
    <row r="9" spans="1:8" ht="12.75">
      <c r="A9" s="5" t="s">
        <v>29</v>
      </c>
      <c r="B9" s="5" t="s">
        <v>30</v>
      </c>
      <c r="C9" s="6" t="s">
        <v>31</v>
      </c>
      <c r="D9" s="6" t="s">
        <v>3</v>
      </c>
      <c r="E9" s="7">
        <f>DATE(2026,5,21)+TIME(12,1,58)</f>
        <v>46163.50136574074</v>
      </c>
      <c r="F9" s="6" t="s">
        <v>4</v>
      </c>
      <c r="G9" s="6" t="s">
        <v>5</v>
      </c>
      <c r="H9" s="6" t="s">
        <v>32</v>
      </c>
    </row>
    <row r="10" spans="1:8" ht="12.75">
      <c r="A10" s="2" t="s">
        <v>33</v>
      </c>
      <c r="B10" s="2" t="s">
        <v>34</v>
      </c>
      <c r="C10" s="3" t="s">
        <v>35</v>
      </c>
      <c r="D10" s="3" t="s">
        <v>3</v>
      </c>
      <c r="E10" s="4">
        <f>DATE(2026,5,21)+TIME(11,58,1)</f>
        <v>46163.49862268518</v>
      </c>
      <c r="F10" s="3" t="s">
        <v>4</v>
      </c>
      <c r="G10" s="3" t="s">
        <v>5</v>
      </c>
      <c r="H10" s="3" t="s">
        <v>32</v>
      </c>
    </row>
    <row r="11" spans="1:8" ht="12.75">
      <c r="A11" s="5" t="s">
        <v>0</v>
      </c>
      <c r="B11" s="5" t="s">
        <v>36</v>
      </c>
      <c r="C11" s="6" t="s">
        <v>37</v>
      </c>
      <c r="D11" s="6" t="s">
        <v>3</v>
      </c>
      <c r="E11" s="7">
        <f>DATE(2026,5,21)+TIME(11,53,12)</f>
        <v>46163.49527777778</v>
      </c>
      <c r="F11" s="6" t="s">
        <v>4</v>
      </c>
      <c r="G11" s="6" t="s">
        <v>5</v>
      </c>
      <c r="H11" s="6" t="s">
        <v>32</v>
      </c>
    </row>
    <row r="12" spans="1:8" ht="12.75">
      <c r="A12" s="2" t="s">
        <v>38</v>
      </c>
      <c r="B12" s="2" t="s">
        <v>39</v>
      </c>
      <c r="C12" s="3" t="s">
        <v>40</v>
      </c>
      <c r="D12" s="3" t="s">
        <v>3</v>
      </c>
      <c r="E12" s="4">
        <f>DATE(2026,5,21)+TIME(9,38,21)</f>
        <v>46163.40163194444</v>
      </c>
      <c r="F12" s="3" t="s">
        <v>4</v>
      </c>
      <c r="G12" s="3" t="s">
        <v>41</v>
      </c>
      <c r="H12" s="3" t="s">
        <v>42</v>
      </c>
    </row>
    <row r="13" spans="1:8" ht="12.75">
      <c r="A13" s="5" t="s">
        <v>43</v>
      </c>
      <c r="B13" s="5" t="s">
        <v>44</v>
      </c>
      <c r="C13" s="6" t="s">
        <v>45</v>
      </c>
      <c r="D13" s="6" t="s">
        <v>3</v>
      </c>
      <c r="E13" s="7">
        <f>DATE(2026,5,21)+TIME(9,32,13)</f>
        <v>46163.397372685184</v>
      </c>
      <c r="F13" s="6" t="s">
        <v>4</v>
      </c>
      <c r="G13" s="6" t="s">
        <v>5</v>
      </c>
      <c r="H13" s="6" t="s">
        <v>46</v>
      </c>
    </row>
    <row r="14" spans="1:8" ht="12.75">
      <c r="A14" s="2" t="s">
        <v>47</v>
      </c>
      <c r="B14" s="2" t="s">
        <v>48</v>
      </c>
      <c r="C14" s="3" t="s">
        <v>49</v>
      </c>
      <c r="D14" s="3" t="s">
        <v>3</v>
      </c>
      <c r="E14" s="4">
        <f>DATE(2026,5,21)+TIME(8,34,19)</f>
        <v>46163.35716435185</v>
      </c>
      <c r="F14" s="3" t="s">
        <v>4</v>
      </c>
      <c r="G14" s="3" t="s">
        <v>5</v>
      </c>
      <c r="H14" s="3" t="s">
        <v>50</v>
      </c>
    </row>
    <row r="15" spans="1:8" ht="12.75">
      <c r="A15" s="5" t="s">
        <v>51</v>
      </c>
      <c r="B15" s="5" t="s">
        <v>52</v>
      </c>
      <c r="C15" s="6" t="s">
        <v>53</v>
      </c>
      <c r="D15" s="6" t="s">
        <v>3</v>
      </c>
      <c r="E15" s="7">
        <f>DATE(2026,5,15)+TIME(12,48,7)</f>
        <v>46157.53341435185</v>
      </c>
      <c r="F15" s="6" t="s">
        <v>54</v>
      </c>
      <c r="G15" s="6" t="s">
        <v>55</v>
      </c>
      <c r="H15" s="6" t="s">
        <v>42</v>
      </c>
    </row>
    <row r="16" spans="1:8" ht="12.75">
      <c r="A16" s="2" t="s">
        <v>56</v>
      </c>
      <c r="B16" s="2" t="s">
        <v>57</v>
      </c>
      <c r="C16" s="3" t="s">
        <v>58</v>
      </c>
      <c r="D16" s="3" t="s">
        <v>3</v>
      </c>
      <c r="E16" s="4">
        <f>DATE(2026,5,12)+TIME(10,4,6)</f>
        <v>46154.41951388889</v>
      </c>
      <c r="F16" s="3" t="s">
        <v>59</v>
      </c>
      <c r="G16" s="3" t="s">
        <v>60</v>
      </c>
      <c r="H16" s="3" t="s">
        <v>42</v>
      </c>
    </row>
    <row r="17" spans="1:8" ht="12.75">
      <c r="A17" s="5" t="s">
        <v>61</v>
      </c>
      <c r="B17" s="5" t="s">
        <v>62</v>
      </c>
      <c r="C17" s="6" t="s">
        <v>63</v>
      </c>
      <c r="D17" s="6" t="s">
        <v>3</v>
      </c>
      <c r="E17" s="7">
        <f>DATE(2026,5,12)+TIME(10,0,27)</f>
        <v>46154.416979166665</v>
      </c>
      <c r="F17" s="6" t="s">
        <v>59</v>
      </c>
      <c r="G17" s="6" t="s">
        <v>60</v>
      </c>
      <c r="H17" s="6" t="s">
        <v>32</v>
      </c>
    </row>
    <row r="18" spans="1:8" ht="12.75">
      <c r="A18" s="2" t="s">
        <v>64</v>
      </c>
      <c r="B18" s="2" t="s">
        <v>65</v>
      </c>
      <c r="C18" s="3" t="s">
        <v>66</v>
      </c>
      <c r="D18" s="3" t="s">
        <v>3</v>
      </c>
      <c r="E18" s="4">
        <f>DATE(2026,5,12)+TIME(10,0,25)</f>
        <v>46154.41695601852</v>
      </c>
      <c r="F18" s="3" t="s">
        <v>59</v>
      </c>
      <c r="G18" s="3" t="s">
        <v>60</v>
      </c>
      <c r="H18" s="3" t="s">
        <v>32</v>
      </c>
    </row>
    <row r="19" spans="1:8" ht="12.75">
      <c r="A19" s="5" t="s">
        <v>67</v>
      </c>
      <c r="B19" s="5" t="s">
        <v>68</v>
      </c>
      <c r="C19" s="6" t="s">
        <v>69</v>
      </c>
      <c r="D19" s="6" t="s">
        <v>3</v>
      </c>
      <c r="E19" s="7">
        <f>DATE(2026,5,12)+TIME(9,59,25)</f>
        <v>46154.41626157407</v>
      </c>
      <c r="F19" s="6" t="s">
        <v>59</v>
      </c>
      <c r="G19" s="6" t="s">
        <v>60</v>
      </c>
      <c r="H19" s="6" t="s">
        <v>21</v>
      </c>
    </row>
    <row r="20" spans="1:8" ht="12.75">
      <c r="A20" s="2" t="s">
        <v>70</v>
      </c>
      <c r="B20" s="2" t="s">
        <v>71</v>
      </c>
      <c r="C20" s="3" t="s">
        <v>72</v>
      </c>
      <c r="D20" s="3" t="s">
        <v>3</v>
      </c>
      <c r="E20" s="4">
        <f>DATE(2026,5,12)+TIME(9,58,53)</f>
        <v>46154.4158912037</v>
      </c>
      <c r="F20" s="3" t="s">
        <v>59</v>
      </c>
      <c r="G20" s="3" t="s">
        <v>60</v>
      </c>
      <c r="H20" s="3" t="s">
        <v>32</v>
      </c>
    </row>
    <row r="21" spans="1:8" ht="12.75">
      <c r="A21" s="5" t="s">
        <v>73</v>
      </c>
      <c r="B21" s="5" t="s">
        <v>74</v>
      </c>
      <c r="C21" s="6" t="s">
        <v>75</v>
      </c>
      <c r="D21" s="6" t="s">
        <v>3</v>
      </c>
      <c r="E21" s="7">
        <f>DATE(2026,5,12)+TIME(9,58,40)</f>
        <v>46154.41574074074</v>
      </c>
      <c r="F21" s="6" t="s">
        <v>59</v>
      </c>
      <c r="G21" s="6" t="s">
        <v>60</v>
      </c>
      <c r="H21" s="6" t="s">
        <v>32</v>
      </c>
    </row>
    <row r="22" spans="1:8" ht="12.75">
      <c r="A22" s="2" t="s">
        <v>76</v>
      </c>
      <c r="B22" s="2" t="s">
        <v>77</v>
      </c>
      <c r="C22" s="3" t="s">
        <v>78</v>
      </c>
      <c r="D22" s="3" t="s">
        <v>3</v>
      </c>
      <c r="E22" s="4">
        <f>DATE(2026,5,12)+TIME(9,57,52)</f>
        <v>46154.415185185186</v>
      </c>
      <c r="F22" s="3" t="s">
        <v>59</v>
      </c>
      <c r="G22" s="3" t="s">
        <v>60</v>
      </c>
      <c r="H22" s="3" t="s">
        <v>79</v>
      </c>
    </row>
    <row r="23" spans="1:8" ht="12.75">
      <c r="A23" s="5" t="s">
        <v>80</v>
      </c>
      <c r="B23" s="5" t="s">
        <v>81</v>
      </c>
      <c r="C23" s="6" t="s">
        <v>82</v>
      </c>
      <c r="D23" s="6" t="s">
        <v>3</v>
      </c>
      <c r="E23" s="7">
        <f>DATE(2026,5,12)+TIME(9,57,40)</f>
        <v>46154.41504629629</v>
      </c>
      <c r="F23" s="6" t="s">
        <v>59</v>
      </c>
      <c r="G23" s="6" t="s">
        <v>60</v>
      </c>
      <c r="H23" s="6" t="s">
        <v>32</v>
      </c>
    </row>
    <row r="24" spans="1:8" ht="12.75">
      <c r="A24" s="2" t="s">
        <v>83</v>
      </c>
      <c r="B24" s="2" t="s">
        <v>84</v>
      </c>
      <c r="C24" s="3" t="s">
        <v>85</v>
      </c>
      <c r="D24" s="3" t="s">
        <v>3</v>
      </c>
      <c r="E24" s="4">
        <f>DATE(2026,5,12)+TIME(9,57,39)</f>
        <v>46154.415034722224</v>
      </c>
      <c r="F24" s="3" t="s">
        <v>59</v>
      </c>
      <c r="G24" s="3" t="s">
        <v>60</v>
      </c>
      <c r="H24" s="3" t="s">
        <v>86</v>
      </c>
    </row>
    <row r="25" spans="1:8" ht="12.75">
      <c r="A25" s="5" t="s">
        <v>33</v>
      </c>
      <c r="B25" s="5" t="s">
        <v>87</v>
      </c>
      <c r="C25" s="6" t="s">
        <v>88</v>
      </c>
      <c r="D25" s="6" t="s">
        <v>3</v>
      </c>
      <c r="E25" s="7">
        <f>DATE(2026,5,12)+TIME(9,57,28)</f>
        <v>46154.41490740741</v>
      </c>
      <c r="F25" s="6" t="s">
        <v>59</v>
      </c>
      <c r="G25" s="6" t="s">
        <v>60</v>
      </c>
      <c r="H25" s="6" t="s">
        <v>32</v>
      </c>
    </row>
    <row r="26" spans="1:8" ht="12.75">
      <c r="A26" s="2" t="s">
        <v>89</v>
      </c>
      <c r="B26" s="2" t="s">
        <v>90</v>
      </c>
      <c r="C26" s="3" t="s">
        <v>91</v>
      </c>
      <c r="D26" s="3" t="s">
        <v>3</v>
      </c>
      <c r="E26" s="4">
        <f>DATE(2026,5,12)+TIME(9,57,15)</f>
        <v>46154.41475694445</v>
      </c>
      <c r="F26" s="3" t="s">
        <v>59</v>
      </c>
      <c r="G26" s="3" t="s">
        <v>60</v>
      </c>
      <c r="H26" s="3" t="s">
        <v>50</v>
      </c>
    </row>
    <row r="27" spans="1:8" ht="12.75">
      <c r="A27" s="5" t="s">
        <v>92</v>
      </c>
      <c r="B27" s="5" t="s">
        <v>93</v>
      </c>
      <c r="C27" s="6" t="s">
        <v>94</v>
      </c>
      <c r="D27" s="6" t="s">
        <v>3</v>
      </c>
      <c r="E27" s="7">
        <f>DATE(2026,5,12)+TIME(9,56,58)</f>
        <v>46154.414560185185</v>
      </c>
      <c r="F27" s="6" t="s">
        <v>59</v>
      </c>
      <c r="G27" s="6" t="s">
        <v>60</v>
      </c>
      <c r="H27" s="6" t="s">
        <v>6</v>
      </c>
    </row>
    <row r="28" spans="1:8" ht="12.75">
      <c r="A28" s="2" t="s">
        <v>95</v>
      </c>
      <c r="B28" s="2" t="s">
        <v>96</v>
      </c>
      <c r="C28" s="3" t="s">
        <v>97</v>
      </c>
      <c r="D28" s="3" t="s">
        <v>3</v>
      </c>
      <c r="E28" s="4">
        <f>DATE(2026,5,12)+TIME(9,56,37)</f>
        <v>46154.41431712963</v>
      </c>
      <c r="F28" s="3" t="s">
        <v>59</v>
      </c>
      <c r="G28" s="3" t="s">
        <v>60</v>
      </c>
      <c r="H28" s="3" t="s">
        <v>46</v>
      </c>
    </row>
    <row r="29" spans="1:8" ht="12.75">
      <c r="A29" s="5" t="s">
        <v>98</v>
      </c>
      <c r="B29" s="5" t="s">
        <v>99</v>
      </c>
      <c r="C29" s="6" t="s">
        <v>100</v>
      </c>
      <c r="D29" s="6" t="s">
        <v>3</v>
      </c>
      <c r="E29" s="7">
        <f>DATE(2026,5,8)+TIME(17,38,43)</f>
        <v>46150.73521990741</v>
      </c>
      <c r="F29" s="6" t="s">
        <v>54</v>
      </c>
      <c r="G29" s="6" t="s">
        <v>101</v>
      </c>
      <c r="H29" s="6" t="s">
        <v>46</v>
      </c>
    </row>
    <row r="30" spans="1:8" ht="12.75">
      <c r="A30" s="2" t="s">
        <v>102</v>
      </c>
      <c r="B30" s="2" t="s">
        <v>103</v>
      </c>
      <c r="C30" s="3" t="s">
        <v>104</v>
      </c>
      <c r="D30" s="3" t="s">
        <v>3</v>
      </c>
      <c r="E30" s="4">
        <f>DATE(2026,5,8)+TIME(13,57,0)</f>
        <v>46150.58125</v>
      </c>
      <c r="F30" s="3" t="s">
        <v>54</v>
      </c>
      <c r="G30" s="3" t="s">
        <v>55</v>
      </c>
      <c r="H30" s="3" t="s">
        <v>21</v>
      </c>
    </row>
    <row r="31" spans="1:8" ht="12.75">
      <c r="A31" s="5" t="s">
        <v>105</v>
      </c>
      <c r="B31" s="5" t="s">
        <v>106</v>
      </c>
      <c r="C31" s="6" t="s">
        <v>107</v>
      </c>
      <c r="D31" s="6" t="s">
        <v>3</v>
      </c>
      <c r="E31" s="7">
        <f>DATE(2026,5,7)+TIME(12,30,50)</f>
        <v>46149.52141203704</v>
      </c>
      <c r="F31" s="6" t="s">
        <v>54</v>
      </c>
      <c r="G31" s="6" t="s">
        <v>55</v>
      </c>
      <c r="H31" s="6" t="s">
        <v>32</v>
      </c>
    </row>
    <row r="32" spans="1:8" ht="12.75">
      <c r="A32" s="2" t="s">
        <v>108</v>
      </c>
      <c r="B32" s="2" t="s">
        <v>109</v>
      </c>
      <c r="C32" s="3" t="s">
        <v>110</v>
      </c>
      <c r="D32" s="3" t="s">
        <v>3</v>
      </c>
      <c r="E32" s="4">
        <f>DATE(2026,5,6)+TIME(19,54,27)</f>
        <v>46148.82947916666</v>
      </c>
      <c r="F32" s="3" t="s">
        <v>54</v>
      </c>
      <c r="G32" s="3" t="s">
        <v>55</v>
      </c>
      <c r="H32" s="3" t="s">
        <v>111</v>
      </c>
    </row>
    <row r="33" spans="1:8" ht="12.75">
      <c r="A33" s="5" t="s">
        <v>112</v>
      </c>
      <c r="B33" s="5" t="s">
        <v>113</v>
      </c>
      <c r="C33" s="6" t="s">
        <v>114</v>
      </c>
      <c r="D33" s="6" t="s">
        <v>3</v>
      </c>
      <c r="E33" s="7">
        <f>DATE(2026,5,6)+TIME(12,14,41)</f>
        <v>46148.510196759256</v>
      </c>
      <c r="F33" s="6" t="s">
        <v>54</v>
      </c>
      <c r="G33" s="6" t="s">
        <v>55</v>
      </c>
      <c r="H33" s="6" t="s">
        <v>17</v>
      </c>
    </row>
    <row r="34" spans="1:8" ht="12.75">
      <c r="A34" s="2" t="s">
        <v>115</v>
      </c>
      <c r="B34" s="2" t="s">
        <v>116</v>
      </c>
      <c r="C34" s="3" t="s">
        <v>117</v>
      </c>
      <c r="D34" s="3" t="s">
        <v>3</v>
      </c>
      <c r="E34" s="4">
        <f>DATE(2026,5,6)+TIME(11,21,48)</f>
        <v>46148.47347222222</v>
      </c>
      <c r="F34" s="3" t="s">
        <v>54</v>
      </c>
      <c r="G34" s="3" t="s">
        <v>55</v>
      </c>
      <c r="H34" s="3" t="s">
        <v>32</v>
      </c>
    </row>
    <row r="35" spans="1:8" ht="12.75">
      <c r="A35" s="5" t="s">
        <v>118</v>
      </c>
      <c r="B35" s="5" t="s">
        <v>119</v>
      </c>
      <c r="C35" s="6" t="s">
        <v>120</v>
      </c>
      <c r="D35" s="6" t="s">
        <v>3</v>
      </c>
      <c r="E35" s="7">
        <f>DATE(2026,5,6)+TIME(10,55,39)</f>
        <v>46148.4553125</v>
      </c>
      <c r="F35" s="6" t="s">
        <v>54</v>
      </c>
      <c r="G35" s="6" t="s">
        <v>55</v>
      </c>
      <c r="H35" s="6" t="s">
        <v>6</v>
      </c>
    </row>
    <row r="36" spans="1:8" ht="12.75">
      <c r="A36" s="2" t="s">
        <v>121</v>
      </c>
      <c r="B36" s="2" t="s">
        <v>122</v>
      </c>
      <c r="C36" s="3" t="s">
        <v>123</v>
      </c>
      <c r="D36" s="3" t="s">
        <v>3</v>
      </c>
      <c r="E36" s="4">
        <f>DATE(2026,5,6)+TIME(10,31,38)</f>
        <v>46148.43863425926</v>
      </c>
      <c r="F36" s="3" t="s">
        <v>54</v>
      </c>
      <c r="G36" s="3" t="s">
        <v>55</v>
      </c>
      <c r="H36" s="3" t="s">
        <v>50</v>
      </c>
    </row>
    <row r="37" spans="1:8" ht="12.75">
      <c r="A37" s="5" t="s">
        <v>124</v>
      </c>
      <c r="B37" s="5" t="s">
        <v>125</v>
      </c>
      <c r="C37" s="6" t="s">
        <v>126</v>
      </c>
      <c r="D37" s="6" t="s">
        <v>3</v>
      </c>
      <c r="E37" s="7">
        <f>DATE(2026,5,4)+TIME(7,7,33)</f>
        <v>46146.29690972222</v>
      </c>
      <c r="F37" s="6" t="s">
        <v>127</v>
      </c>
      <c r="G37" s="6" t="s">
        <v>128</v>
      </c>
      <c r="H37" s="6" t="s">
        <v>50</v>
      </c>
    </row>
    <row r="38" spans="1:8" ht="12.75">
      <c r="A38" s="2" t="s">
        <v>129</v>
      </c>
      <c r="B38" s="2" t="s">
        <v>130</v>
      </c>
      <c r="C38" s="3" t="s">
        <v>131</v>
      </c>
      <c r="D38" s="3" t="s">
        <v>3</v>
      </c>
      <c r="E38" s="4">
        <f>DATE(2026,4,27)+TIME(15,48,47)</f>
        <v>46139.65887731482</v>
      </c>
      <c r="F38" s="3" t="s">
        <v>59</v>
      </c>
      <c r="G38" s="3" t="s">
        <v>132</v>
      </c>
      <c r="H38" s="3" t="s">
        <v>79</v>
      </c>
    </row>
    <row r="39" spans="1:8" ht="12.75">
      <c r="A39" s="5" t="s">
        <v>133</v>
      </c>
      <c r="B39" s="5" t="s">
        <v>134</v>
      </c>
      <c r="C39" s="6" t="s">
        <v>135</v>
      </c>
      <c r="D39" s="6" t="s">
        <v>3</v>
      </c>
      <c r="E39" s="7">
        <f>DATE(2026,4,20)+TIME(19,2,45)</f>
        <v>46132.79357638889</v>
      </c>
      <c r="F39" s="6" t="s">
        <v>127</v>
      </c>
      <c r="G39" s="6" t="s">
        <v>128</v>
      </c>
      <c r="H39" s="6" t="s">
        <v>10</v>
      </c>
    </row>
    <row r="40" spans="1:8" ht="12.75">
      <c r="A40" s="2" t="s">
        <v>136</v>
      </c>
      <c r="B40" s="2" t="s">
        <v>137</v>
      </c>
      <c r="C40" s="3" t="s">
        <v>138</v>
      </c>
      <c r="D40" s="3" t="s">
        <v>3</v>
      </c>
      <c r="E40" s="4">
        <f>DATE(2026,4,17)+TIME(22,44,54)</f>
        <v>46129.947847222225</v>
      </c>
      <c r="F40" s="3" t="s">
        <v>127</v>
      </c>
      <c r="G40" s="3" t="s">
        <v>128</v>
      </c>
      <c r="H40" s="3" t="s">
        <v>32</v>
      </c>
    </row>
    <row r="41" spans="1:8" ht="12.75">
      <c r="A41" s="5" t="s">
        <v>139</v>
      </c>
      <c r="B41" s="5" t="s">
        <v>140</v>
      </c>
      <c r="C41" s="6" t="s">
        <v>141</v>
      </c>
      <c r="D41" s="6" t="s">
        <v>3</v>
      </c>
      <c r="E41" s="7">
        <f>DATE(2026,4,17)+TIME(15,35,38)</f>
        <v>46129.64974537037</v>
      </c>
      <c r="F41" s="6" t="s">
        <v>127</v>
      </c>
      <c r="G41" s="6" t="s">
        <v>128</v>
      </c>
      <c r="H41" s="6" t="s">
        <v>32</v>
      </c>
    </row>
    <row r="42" spans="1:8" ht="12.75">
      <c r="A42" s="2" t="s">
        <v>142</v>
      </c>
      <c r="B42" s="2" t="s">
        <v>143</v>
      </c>
      <c r="C42" s="3" t="s">
        <v>144</v>
      </c>
      <c r="D42" s="3" t="s">
        <v>3</v>
      </c>
      <c r="E42" s="4">
        <f>DATE(2026,4,17)+TIME(8,36,11)</f>
        <v>46129.358460648145</v>
      </c>
      <c r="F42" s="3" t="s">
        <v>127</v>
      </c>
      <c r="G42" s="3" t="s">
        <v>128</v>
      </c>
      <c r="H42" s="3" t="s">
        <v>32</v>
      </c>
    </row>
    <row r="43" spans="1:8" ht="12.75">
      <c r="A43" s="5" t="s">
        <v>145</v>
      </c>
      <c r="B43" s="5" t="s">
        <v>7</v>
      </c>
      <c r="C43" s="6" t="s">
        <v>146</v>
      </c>
      <c r="D43" s="6" t="s">
        <v>3</v>
      </c>
      <c r="E43" s="7">
        <f>DATE(2026,4,17)+TIME(8,34,13)</f>
        <v>46129.357094907406</v>
      </c>
      <c r="F43" s="6" t="s">
        <v>127</v>
      </c>
      <c r="G43" s="6" t="s">
        <v>128</v>
      </c>
      <c r="H43" s="6" t="s">
        <v>32</v>
      </c>
    </row>
    <row r="44" spans="1:8" ht="12.75">
      <c r="A44" s="2" t="s">
        <v>147</v>
      </c>
      <c r="B44" s="2" t="s">
        <v>148</v>
      </c>
      <c r="C44" s="3" t="s">
        <v>149</v>
      </c>
      <c r="D44" s="3" t="s">
        <v>3</v>
      </c>
      <c r="E44" s="4">
        <f>DATE(2026,4,17)+TIME(8,32,8)</f>
        <v>46129.35564814815</v>
      </c>
      <c r="F44" s="3" t="s">
        <v>127</v>
      </c>
      <c r="G44" s="3" t="s">
        <v>128</v>
      </c>
      <c r="H44" s="3" t="s">
        <v>46</v>
      </c>
    </row>
    <row r="45" spans="1:8" ht="12.75">
      <c r="A45" s="5" t="s">
        <v>150</v>
      </c>
      <c r="B45" s="5" t="s">
        <v>151</v>
      </c>
      <c r="C45" s="6" t="s">
        <v>152</v>
      </c>
      <c r="D45" s="6" t="s">
        <v>3</v>
      </c>
      <c r="E45" s="7">
        <f>DATE(2026,4,17)+TIME(8,16,4)</f>
        <v>46129.34449074074</v>
      </c>
      <c r="F45" s="6" t="s">
        <v>127</v>
      </c>
      <c r="G45" s="6" t="s">
        <v>128</v>
      </c>
      <c r="H45" s="6" t="s">
        <v>10</v>
      </c>
    </row>
    <row r="46" spans="1:8" ht="12.75">
      <c r="A46" s="2" t="s">
        <v>153</v>
      </c>
      <c r="B46" s="2" t="s">
        <v>34</v>
      </c>
      <c r="C46" s="3" t="s">
        <v>154</v>
      </c>
      <c r="D46" s="3" t="s">
        <v>3</v>
      </c>
      <c r="E46" s="4">
        <f>DATE(2026,4,17)+TIME(7,46,41)</f>
        <v>46129.32408564815</v>
      </c>
      <c r="F46" s="3" t="s">
        <v>127</v>
      </c>
      <c r="G46" s="3" t="s">
        <v>128</v>
      </c>
      <c r="H46" s="3" t="s">
        <v>10</v>
      </c>
    </row>
    <row r="47" spans="1:8" ht="12.75">
      <c r="A47" s="5" t="s">
        <v>155</v>
      </c>
      <c r="B47" s="5" t="s">
        <v>156</v>
      </c>
      <c r="C47" s="6" t="s">
        <v>157</v>
      </c>
      <c r="D47" s="6" t="s">
        <v>3</v>
      </c>
      <c r="E47" s="7">
        <f>DATE(2026,4,17)+TIME(7,40,1)</f>
        <v>46129.31945601852</v>
      </c>
      <c r="F47" s="6" t="s">
        <v>127</v>
      </c>
      <c r="G47" s="6" t="s">
        <v>128</v>
      </c>
      <c r="H47" s="6" t="s">
        <v>32</v>
      </c>
    </row>
    <row r="48" spans="1:8" ht="12.75">
      <c r="A48" s="2" t="s">
        <v>158</v>
      </c>
      <c r="B48" s="2" t="s">
        <v>159</v>
      </c>
      <c r="C48" s="3" t="s">
        <v>160</v>
      </c>
      <c r="D48" s="3" t="s">
        <v>3</v>
      </c>
      <c r="E48" s="4">
        <f>DATE(2026,4,17)+TIME(7,28,28)</f>
        <v>46129.311435185184</v>
      </c>
      <c r="F48" s="3" t="s">
        <v>127</v>
      </c>
      <c r="G48" s="3" t="s">
        <v>128</v>
      </c>
      <c r="H48" s="3" t="s">
        <v>32</v>
      </c>
    </row>
  </sheetData>
  <hyperlinks>
    <hyperlink ref="A2" r:id="rId1" display="Nicholas"/>
    <hyperlink ref="B2" r:id="rId2" display="Rivera"/>
    <hyperlink ref="A3" r:id="rId3" display="Nolan"/>
    <hyperlink ref="B3" r:id="rId4" display="Behringer"/>
    <hyperlink ref="A4" r:id="rId5" display="Vanessa"/>
    <hyperlink ref="B4" r:id="rId6" display="mackay"/>
    <hyperlink ref="A5" r:id="rId7" display="Jennifer"/>
    <hyperlink ref="B5" r:id="rId8" display="Graves"/>
    <hyperlink ref="A6" r:id="rId9" display="Catherine"/>
    <hyperlink ref="B6" r:id="rId10" display="Ekbom"/>
    <hyperlink ref="A7" r:id="rId11" display="Jennifer"/>
    <hyperlink ref="B7" r:id="rId12" display="Leach"/>
    <hyperlink ref="A8" r:id="rId13" display="Polina"/>
    <hyperlink ref="B8" r:id="rId14" display="Antonette"/>
    <hyperlink ref="A9" r:id="rId15" display="Gary"/>
    <hyperlink ref="B9" r:id="rId16" display="Feder"/>
    <hyperlink ref="A10" r:id="rId17" display="Emily"/>
    <hyperlink ref="B10" r:id="rId18" display="Smith"/>
    <hyperlink ref="A11" r:id="rId19" display="Nicholas"/>
    <hyperlink ref="B11" r:id="rId20" display="DiBartolo"/>
    <hyperlink ref="A12" r:id="rId21" display="Becky"/>
    <hyperlink ref="B12" r:id="rId22" display="Greenfield"/>
    <hyperlink ref="A13" r:id="rId23" display="Stephanie"/>
    <hyperlink ref="B13" r:id="rId24" display="Gerez"/>
    <hyperlink ref="A14" r:id="rId25" display="Leah"/>
    <hyperlink ref="B14" r:id="rId26" display="Amante"/>
    <hyperlink ref="A15" r:id="rId27" display="Erika"/>
    <hyperlink ref="B15" r:id="rId28" display="Anderson"/>
    <hyperlink ref="A16" r:id="rId29" display="Karoleen"/>
    <hyperlink ref="B16" r:id="rId30" display="Hammel"/>
    <hyperlink ref="A17" r:id="rId31" display="Jeff"/>
    <hyperlink ref="B17" r:id="rId32" display="Eggar"/>
    <hyperlink ref="A18" r:id="rId33" display="Gladiola"/>
    <hyperlink ref="B18" r:id="rId34" display="Moore"/>
    <hyperlink ref="A19" r:id="rId35" display="Hilary"/>
    <hyperlink ref="B19" r:id="rId36" display="Christiansen"/>
    <hyperlink ref="A20" r:id="rId37" display="Crystal"/>
    <hyperlink ref="B20" r:id="rId38" display="Estabrook"/>
    <hyperlink ref="A21" r:id="rId39" display="Audra"/>
    <hyperlink ref="B21" r:id="rId40" display="Ford"/>
    <hyperlink ref="A22" r:id="rId41" display="Taylor"/>
    <hyperlink ref="B22" r:id="rId42" display="Holtmeier"/>
    <hyperlink ref="A23" r:id="rId43" display="Holly"/>
    <hyperlink ref="B23" r:id="rId44" display="Storms"/>
    <hyperlink ref="A24" r:id="rId45" display="Chad"/>
    <hyperlink ref="B24" r:id="rId46" display="Breidenbach"/>
    <hyperlink ref="A25" r:id="rId47" display="Emily"/>
    <hyperlink ref="B25" r:id="rId48" display="Hansen"/>
    <hyperlink ref="A26" r:id="rId49" display="Bryant"/>
    <hyperlink ref="B26" r:id="rId50" display="Blay"/>
    <hyperlink ref="A27" r:id="rId51" display="Brian"/>
    <hyperlink ref="B27" r:id="rId52" display="Grimes"/>
    <hyperlink ref="A28" r:id="rId53" display="Payton"/>
    <hyperlink ref="B28" r:id="rId54" display="Brecht"/>
    <hyperlink ref="A29" r:id="rId55" display="Carlous"/>
    <hyperlink ref="B29" r:id="rId56" display="Ivey"/>
    <hyperlink ref="A30" r:id="rId57" display="Amy"/>
    <hyperlink ref="B30" r:id="rId58" display="Carpenter"/>
    <hyperlink ref="A31" r:id="rId59" display="Maegan"/>
    <hyperlink ref="B31" r:id="rId60" display="Dunn"/>
    <hyperlink ref="A32" r:id="rId61" display="Holley"/>
    <hyperlink ref="B32" r:id="rId62" display="Irvin"/>
    <hyperlink ref="A33" r:id="rId63" display="Susan"/>
    <hyperlink ref="B33" r:id="rId64" display="Angvall"/>
    <hyperlink ref="A34" r:id="rId65" display="Lynn"/>
    <hyperlink ref="B34" r:id="rId66" display="Toler"/>
    <hyperlink ref="A35" r:id="rId67" display="Christian"/>
    <hyperlink ref="B35" r:id="rId68" display="Robbins"/>
    <hyperlink ref="A36" r:id="rId69" display="Neil"/>
    <hyperlink ref="B36" r:id="rId70" display="Boudreaux"/>
    <hyperlink ref="A37" r:id="rId71" display="Jessica"/>
    <hyperlink ref="B37" r:id="rId72" display="Vogen"/>
    <hyperlink ref="A38" r:id="rId73" display="Reba"/>
    <hyperlink ref="B38" r:id="rId74" display="Dresen"/>
    <hyperlink ref="A39" r:id="rId75" display="Adrianne"/>
    <hyperlink ref="B39" r:id="rId76" display="Sumrall"/>
    <hyperlink ref="A40" r:id="rId77" display="Bruce"/>
    <hyperlink ref="B40" r:id="rId78" display="Lorenz"/>
    <hyperlink ref="A41" r:id="rId79" display="ASHLEY"/>
    <hyperlink ref="B41" r:id="rId80" display="MAHLIK"/>
    <hyperlink ref="A42" r:id="rId81" display="Rachel"/>
    <hyperlink ref="B42" r:id="rId82" display="Grulke"/>
    <hyperlink ref="A43" r:id="rId83" display="Colleen"/>
    <hyperlink ref="B43" r:id="rId84" display="Nolan"/>
    <hyperlink ref="A44" r:id="rId85" display="Zach"/>
    <hyperlink ref="B44" r:id="rId86" display="Thomson"/>
    <hyperlink ref="A45" r:id="rId87" display="Tiffany"/>
    <hyperlink ref="B45" r:id="rId88" display="Huston"/>
    <hyperlink ref="A46" r:id="rId89" display="Adam"/>
    <hyperlink ref="B46" r:id="rId90" display="Smith"/>
    <hyperlink ref="A47" r:id="rId91" display="Britt"/>
    <hyperlink ref="B47" r:id="rId92" display="Tillman"/>
    <hyperlink ref="A48" r:id="rId93" display="Leslie"/>
    <hyperlink ref="B48" r:id="rId94" display="Claas"/>
  </hyperlinks>
  <pageMargins left="0.75" right="0.75" top="1" bottom="1" header="0.5" footer="0.5"/>
  <tableParts>
    <tablePart r:id="rId9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Answer Details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